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19875" windowHeight="7590"/>
  </bookViews>
  <sheets>
    <sheet name="3C02" sheetId="1" r:id="rId1"/>
    <sheet name="3C04" sheetId="4" r:id="rId2"/>
    <sheet name="6C02" sheetId="5" r:id="rId3"/>
  </sheets>
  <calcPr calcId="145621"/>
</workbook>
</file>

<file path=xl/calcChain.xml><?xml version="1.0" encoding="utf-8"?>
<calcChain xmlns="http://schemas.openxmlformats.org/spreadsheetml/2006/main">
  <c r="N2" i="4" l="1"/>
  <c r="N4" i="4"/>
  <c r="N5" i="4"/>
  <c r="N7" i="4"/>
  <c r="N8" i="4"/>
  <c r="N9" i="4"/>
  <c r="N10" i="4"/>
  <c r="N16" i="4"/>
  <c r="N18" i="4"/>
  <c r="N20" i="4"/>
  <c r="N21" i="4"/>
  <c r="N23" i="4"/>
  <c r="N24" i="4"/>
  <c r="N26" i="4"/>
  <c r="N3" i="1"/>
  <c r="N4" i="1"/>
  <c r="N7" i="1"/>
  <c r="N12" i="1"/>
  <c r="N14" i="1"/>
  <c r="N18" i="1"/>
  <c r="N2" i="5" l="1"/>
  <c r="N5" i="5"/>
  <c r="N11" i="5"/>
  <c r="N12" i="5"/>
  <c r="N19" i="5"/>
  <c r="N25" i="5"/>
  <c r="N28" i="5"/>
  <c r="P5" i="1" l="1"/>
  <c r="P4" i="1"/>
  <c r="P4" i="4"/>
  <c r="P4" i="5"/>
  <c r="P3" i="5"/>
  <c r="P3" i="4"/>
  <c r="P3" i="1"/>
  <c r="J2" i="5" l="1"/>
  <c r="J3" i="5"/>
  <c r="L3" i="5" s="1"/>
  <c r="N3" i="5" s="1"/>
  <c r="J4" i="5"/>
  <c r="L4" i="5" s="1"/>
  <c r="N4" i="5" s="1"/>
  <c r="J5" i="5"/>
  <c r="J6" i="5"/>
  <c r="L6" i="5" s="1"/>
  <c r="N6" i="5" s="1"/>
  <c r="J7" i="5"/>
  <c r="L7" i="5" s="1"/>
  <c r="N7" i="5" s="1"/>
  <c r="J8" i="5"/>
  <c r="L8" i="5" s="1"/>
  <c r="N8" i="5" s="1"/>
  <c r="J9" i="5"/>
  <c r="L9" i="5" s="1"/>
  <c r="N9" i="5" s="1"/>
  <c r="J10" i="5"/>
  <c r="L10" i="5" s="1"/>
  <c r="N10" i="5" s="1"/>
  <c r="J11" i="5"/>
  <c r="J12" i="5"/>
  <c r="J13" i="5"/>
  <c r="L13" i="5" s="1"/>
  <c r="N13" i="5" s="1"/>
  <c r="J14" i="5"/>
  <c r="L14" i="5" s="1"/>
  <c r="N14" i="5" s="1"/>
  <c r="J15" i="5"/>
  <c r="L15" i="5" s="1"/>
  <c r="N15" i="5" s="1"/>
  <c r="J16" i="5"/>
  <c r="L16" i="5" s="1"/>
  <c r="N16" i="5" s="1"/>
  <c r="J17" i="5"/>
  <c r="L17" i="5" s="1"/>
  <c r="N17" i="5" s="1"/>
  <c r="J18" i="5"/>
  <c r="L18" i="5" s="1"/>
  <c r="N18" i="5" s="1"/>
  <c r="J19" i="5"/>
  <c r="J20" i="5"/>
  <c r="L20" i="5" s="1"/>
  <c r="N20" i="5" s="1"/>
  <c r="J21" i="5"/>
  <c r="L21" i="5" s="1"/>
  <c r="N21" i="5" s="1"/>
  <c r="J22" i="5"/>
  <c r="L22" i="5" s="1"/>
  <c r="N22" i="5" s="1"/>
  <c r="J23" i="5"/>
  <c r="L23" i="5" s="1"/>
  <c r="N23" i="5" s="1"/>
  <c r="J24" i="5"/>
  <c r="L24" i="5" s="1"/>
  <c r="N24" i="5" s="1"/>
  <c r="J25" i="5"/>
  <c r="J26" i="5"/>
  <c r="L26" i="5" s="1"/>
  <c r="N26" i="5" s="1"/>
  <c r="J27" i="5"/>
  <c r="L27" i="5" s="1"/>
  <c r="N27" i="5" s="1"/>
  <c r="J28" i="5"/>
  <c r="J29" i="5"/>
  <c r="L29" i="5" s="1"/>
  <c r="N29" i="5" s="1"/>
  <c r="J30" i="5"/>
  <c r="L30" i="5" s="1"/>
  <c r="N30" i="5" s="1"/>
  <c r="J2" i="4" l="1"/>
  <c r="J3" i="4"/>
  <c r="L3" i="4" s="1"/>
  <c r="N3" i="4" s="1"/>
  <c r="J4" i="4"/>
  <c r="J5" i="4"/>
  <c r="J6" i="4"/>
  <c r="L6" i="4" s="1"/>
  <c r="N6" i="4" s="1"/>
  <c r="J7" i="4"/>
  <c r="J8" i="4"/>
  <c r="J9" i="4"/>
  <c r="J10" i="4"/>
  <c r="J11" i="4"/>
  <c r="L11" i="4" s="1"/>
  <c r="N11" i="4" s="1"/>
  <c r="J12" i="4"/>
  <c r="L12" i="4" s="1"/>
  <c r="N12" i="4" s="1"/>
  <c r="J13" i="4"/>
  <c r="L13" i="4" s="1"/>
  <c r="N13" i="4" s="1"/>
  <c r="J14" i="4"/>
  <c r="L14" i="4" s="1"/>
  <c r="N14" i="4" s="1"/>
  <c r="J15" i="4"/>
  <c r="L15" i="4" s="1"/>
  <c r="N15" i="4" s="1"/>
  <c r="J16" i="4"/>
  <c r="J17" i="4"/>
  <c r="L17" i="4" s="1"/>
  <c r="N17" i="4" s="1"/>
  <c r="J18" i="4"/>
  <c r="J19" i="4"/>
  <c r="L19" i="4" s="1"/>
  <c r="N19" i="4" s="1"/>
  <c r="J20" i="4"/>
  <c r="J21" i="4"/>
  <c r="J22" i="4"/>
  <c r="L22" i="4" s="1"/>
  <c r="N22" i="4" s="1"/>
  <c r="J23" i="4"/>
  <c r="J24" i="4"/>
  <c r="J25" i="4"/>
  <c r="L25" i="4" s="1"/>
  <c r="N25" i="4" s="1"/>
  <c r="J26" i="4"/>
  <c r="J27" i="4"/>
  <c r="L27" i="4" s="1"/>
  <c r="N27" i="4" s="1"/>
  <c r="L2" i="1"/>
  <c r="N2" i="1" s="1"/>
  <c r="J2" i="1"/>
  <c r="J3" i="1"/>
  <c r="J4" i="1"/>
  <c r="J5" i="1"/>
  <c r="L5" i="1" s="1"/>
  <c r="N5" i="1" s="1"/>
  <c r="J6" i="1"/>
  <c r="L6" i="1" s="1"/>
  <c r="N6" i="1" s="1"/>
  <c r="J7" i="1"/>
  <c r="J8" i="1"/>
  <c r="L8" i="1" s="1"/>
  <c r="N8" i="1" s="1"/>
  <c r="J9" i="1"/>
  <c r="L9" i="1" s="1"/>
  <c r="N9" i="1" s="1"/>
  <c r="J10" i="1"/>
  <c r="L10" i="1" s="1"/>
  <c r="N10" i="1" s="1"/>
  <c r="J11" i="1"/>
  <c r="L11" i="1" s="1"/>
  <c r="N11" i="1" s="1"/>
  <c r="J12" i="1"/>
  <c r="J13" i="1"/>
  <c r="L13" i="1" s="1"/>
  <c r="N13" i="1" s="1"/>
  <c r="J14" i="1"/>
  <c r="J15" i="1"/>
  <c r="L15" i="1" s="1"/>
  <c r="N15" i="1" s="1"/>
  <c r="J16" i="1"/>
  <c r="L16" i="1" s="1"/>
  <c r="N16" i="1" s="1"/>
  <c r="J17" i="1"/>
  <c r="L17" i="1" s="1"/>
  <c r="N17" i="1" s="1"/>
  <c r="J18" i="1"/>
  <c r="J19" i="1"/>
  <c r="L19" i="1" s="1"/>
  <c r="N19" i="1" s="1"/>
</calcChain>
</file>

<file path=xl/sharedStrings.xml><?xml version="1.0" encoding="utf-8"?>
<sst xmlns="http://schemas.openxmlformats.org/spreadsheetml/2006/main" count="57" uniqueCount="20">
  <si>
    <t>HW1</t>
  </si>
  <si>
    <t>HW2</t>
  </si>
  <si>
    <t>HW3</t>
  </si>
  <si>
    <t>Linked List eval</t>
  </si>
  <si>
    <t>Stack eval</t>
  </si>
  <si>
    <t>Queue eval</t>
  </si>
  <si>
    <t>Sort and Search eval</t>
  </si>
  <si>
    <t>ID</t>
  </si>
  <si>
    <t>HW(5)</t>
  </si>
  <si>
    <t>Evaluation(5)</t>
  </si>
  <si>
    <t>Total(10)</t>
  </si>
  <si>
    <t>Bonus(1)</t>
  </si>
  <si>
    <t>Eval(5)</t>
  </si>
  <si>
    <t>Final Lab(20)</t>
  </si>
  <si>
    <t>Total(30)</t>
  </si>
  <si>
    <t>min</t>
  </si>
  <si>
    <t>ave</t>
  </si>
  <si>
    <t>max</t>
  </si>
  <si>
    <t>finalLab</t>
  </si>
  <si>
    <t>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</si>
</sst>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Arial"/>
      <family val="2"/>
      <charset val="178"/>
      <scheme val="minor"/>
    </font>
    <font>
      <b/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10"/>
      <color theme="1" tint="0.34998626667073579"/>
      <name val="Arial"/>
      <family val="2"/>
      <charset val="178"/>
      <scheme val="minor"/>
    </font>
    <font>
      <sz val="9"/>
      <color theme="1" tint="0.34998626667073579"/>
      <name val="Arial"/>
      <family val="2"/>
      <charset val="178"/>
      <scheme val="minor"/>
    </font>
    <font>
      <sz val="8"/>
      <color theme="1" tint="0.34998626667073579"/>
      <name val="Arial"/>
      <family val="2"/>
      <charset val="178"/>
      <scheme val="minor"/>
    </font>
    <font>
      <b/>
      <sz val="11"/>
      <color theme="1" tint="0.34998626667073579"/>
      <name val="Arial"/>
      <family val="2"/>
      <charset val="178"/>
      <scheme val="minor"/>
    </font>
    <font>
      <sz val="11"/>
      <color theme="1" tint="0.34998626667073579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b/>
      <sz val="11"/>
      <color theme="1" tint="0.249977111117893"/>
      <name val="Arial"/>
      <family val="2"/>
      <scheme val="minor"/>
    </font>
    <font>
      <sz val="11"/>
      <color theme="1" tint="0.249977111117893"/>
      <name val="Arial"/>
      <family val="2"/>
      <scheme val="minor"/>
    </font>
    <font>
      <sz val="11"/>
      <color theme="1" tint="0.249977111117893"/>
      <name val="Arial"/>
      <scheme val="minor"/>
    </font>
    <font>
      <sz val="11"/>
      <color theme="1" tint="0.34998626667073579"/>
      <name val="Arial"/>
      <family val="2"/>
      <scheme val="minor"/>
    </font>
    <font>
      <sz val="10"/>
      <color theme="1" tint="0.34998626667073579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2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13" fillId="0" borderId="0" xfId="0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66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34998626667073579"/>
        <name val="Arial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34998626667073579"/>
        <name val="Arial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34998626667073579"/>
        <name val="Arial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</dxf>
    <dxf>
      <font>
        <b/>
        <strike val="0"/>
        <outline val="0"/>
        <shadow val="0"/>
        <u val="none"/>
        <vertAlign val="baseline"/>
        <color theme="1" tint="0.34998626667073579"/>
        <name val="Arial"/>
        <scheme val="minor"/>
      </font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</dxf>
    <dxf>
      <font>
        <strike val="0"/>
        <outline val="0"/>
        <shadow val="0"/>
        <u val="none"/>
        <vertAlign val="baseline"/>
        <color theme="1" tint="0.34998626667073579"/>
        <name val="Arial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Arial"/>
        <scheme val="minor"/>
      </font>
      <alignment horizontal="right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I19" totalsRowShown="0" headerRowDxfId="25" dataDxfId="24">
  <autoFilter ref="A1:I19"/>
  <tableColumns count="9">
    <tableColumn id="2" name="ID" dataDxfId="23" dataCellStyle="Normal"/>
    <tableColumn id="3" name="HW1" dataDxfId="22"/>
    <tableColumn id="4" name="HW2" dataDxfId="21"/>
    <tableColumn id="5" name="HW3" dataDxfId="20"/>
    <tableColumn id="11" name="HW(5)" dataDxfId="19"/>
    <tableColumn id="6" name="Linked List eval" dataDxfId="18"/>
    <tableColumn id="7" name="Stack eval" dataDxfId="17"/>
    <tableColumn id="8" name="Queue eval" dataDxfId="16"/>
    <tableColumn id="9" name="Sort and Search eval" dataDxfId="15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id="5" name="الجدول5" displayName="الجدول5" ref="L1:N19" totalsRowShown="0" headerRowDxfId="14" dataDxfId="13">
  <autoFilter ref="L1:N19"/>
  <tableColumns count="3">
    <tableColumn id="1" name="Total(10)" dataDxfId="12">
      <calculatedColumnFormula>الجدول6[[#This Row],[Bonus(1)]]+الجدول4[[#This Row],[Evaluation(5)]]+الجدول1[[#This Row],[HW(5)]]</calculatedColumnFormula>
    </tableColumn>
    <tableColumn id="2" name="Final Lab(20)" dataDxfId="11"/>
    <tableColumn id="3" name="Total(30)" dataDxfId="10">
      <calculatedColumnFormula>الجدول5[[#This Row],[Total(10)]]+الجدول5[[#This Row],[Final Lab(20)]]</calculatedColumnFormula>
    </tableColumn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id="4" name="الجدول4" displayName="الجدول4" ref="J1:J19" totalsRowShown="0" headerRowDxfId="9" dataDxfId="8">
  <autoFilter ref="J1:J19"/>
  <tableColumns count="1">
    <tableColumn id="1" name="Evaluation(5)" dataDxfId="7">
      <calculatedColumnFormula>AVERAGE(الجدول1[[#This Row],[Linked List eval]:[Sort and Search eval]])</calculatedColumnFormula>
    </tableColumn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id="6" name="الجدول6" displayName="الجدول6" ref="K1:K19" totalsRowShown="0" headerRowDxfId="6" dataDxfId="5">
  <autoFilter ref="K1:K19"/>
  <tableColumns count="1">
    <tableColumn id="1" name="Bonus(1)" dataDxfId="4"/>
  </tableColumns>
  <tableStyleInfo name="TableStyleLight19" showFirstColumn="0" showLastColumn="0" showRowStripes="1" showColumnStripes="0"/>
</table>
</file>

<file path=xl/tables/table5.xml><?xml version="1.0" encoding="utf-8"?>
<table xmlns="http://schemas.openxmlformats.org/spreadsheetml/2006/main" id="11" name="الجدول11" displayName="الجدول11" ref="P2:Q5" totalsRowShown="0" headerRowDxfId="3" dataDxfId="2">
  <autoFilter ref="P2:Q5"/>
  <tableColumns count="2">
    <tableColumn id="1" name="val" dataDxfId="1"/>
    <tableColumn id="2" name="finalLab" dataDxfId="0"/>
  </tableColumns>
  <tableStyleInfo name="TableStyleLight19" showFirstColumn="0" showLastColumn="0" showRowStripes="1" showColumnStripes="0"/>
</table>
</file>

<file path=xl/tables/table6.xml><?xml version="1.0" encoding="utf-8"?>
<table xmlns="http://schemas.openxmlformats.org/spreadsheetml/2006/main" id="2" name="الجدول13" displayName="الجدول13" ref="A1:N27" totalsRowShown="0" headerRowDxfId="45" dataDxfId="44">
  <autoFilter ref="A1:N27"/>
  <tableColumns count="14">
    <tableColumn id="2" name="ID" dataDxfId="43" dataCellStyle="Normal"/>
    <tableColumn id="3" name="HW1" dataDxfId="42"/>
    <tableColumn id="4" name="HW2" dataDxfId="41"/>
    <tableColumn id="5" name="HW3" dataDxfId="40"/>
    <tableColumn id="10" name="HW(5)" dataDxfId="39"/>
    <tableColumn id="6" name="Linked List eval" dataDxfId="38"/>
    <tableColumn id="7" name="Stack eval" dataDxfId="37"/>
    <tableColumn id="8" name="Queue eval" dataDxfId="36"/>
    <tableColumn id="9" name="Sort and Search eval" dataDxfId="35"/>
    <tableColumn id="11" name="Eval(5)" dataDxfId="34">
      <calculatedColumnFormula>AVERAGE(الجدول13[[#This Row],[Linked List eval]:[Sort and Search eval]])</calculatedColumnFormula>
    </tableColumn>
    <tableColumn id="12" name="Bonus(1)" dataDxfId="33"/>
    <tableColumn id="13" name="Total(10)" dataDxfId="32">
      <calculatedColumnFormula>الجدول13[[#This Row],[HW(5)]]+الجدول13[[#This Row],[Eval(5)]]+الجدول13[[#This Row],[Bonus(1)]]</calculatedColumnFormula>
    </tableColumn>
    <tableColumn id="14" name="Final Lab(20)" dataDxfId="31"/>
    <tableColumn id="15" name="Total(30)" dataDxfId="30">
      <calculatedColumnFormula>الجدول13[[#This Row],[Total(10)]]+الجدول13[[#This Row],[Final Lab(20)]]</calculatedColumnFormula>
    </tableColumn>
  </tableColumns>
  <tableStyleInfo name="TableStyleLight19" showFirstColumn="0" showLastColumn="0" showRowStripes="1" showColumnStripes="0"/>
</table>
</file>

<file path=xl/tables/table7.xml><?xml version="1.0" encoding="utf-8"?>
<table xmlns="http://schemas.openxmlformats.org/spreadsheetml/2006/main" id="10" name="الجدول10" displayName="الجدول10" ref="P2:Q5" totalsRowShown="0" headerRowDxfId="29" dataDxfId="28">
  <autoFilter ref="P2:Q5"/>
  <tableColumns count="2">
    <tableColumn id="1" name="val" dataDxfId="27"/>
    <tableColumn id="2" name="finalLab" dataDxfId="26"/>
  </tableColumns>
  <tableStyleInfo name="TableStyleLight19" showFirstColumn="0" showLastColumn="0" showRowStripes="1" showColumnStripes="0"/>
</table>
</file>

<file path=xl/tables/table8.xml><?xml version="1.0" encoding="utf-8"?>
<table xmlns="http://schemas.openxmlformats.org/spreadsheetml/2006/main" id="3" name="الجدول134" displayName="الجدول134" ref="A1:N30" totalsRowShown="0" headerRowDxfId="65" dataDxfId="64">
  <autoFilter ref="A1:N30"/>
  <tableColumns count="14">
    <tableColumn id="2" name="ID" dataDxfId="63" dataCellStyle="Normal"/>
    <tableColumn id="3" name="HW1" dataDxfId="62"/>
    <tableColumn id="4" name="HW2" dataDxfId="61"/>
    <tableColumn id="5" name="HW3" dataDxfId="60"/>
    <tableColumn id="10" name="HW(5)" dataDxfId="59"/>
    <tableColumn id="6" name="Linked List eval" dataDxfId="58"/>
    <tableColumn id="7" name="Stack eval" dataDxfId="57"/>
    <tableColumn id="8" name="Queue eval" dataDxfId="56"/>
    <tableColumn id="9" name="Sort and Search eval" dataDxfId="55"/>
    <tableColumn id="11" name="Eval(5)" dataDxfId="54">
      <calculatedColumnFormula>AVERAGE(الجدول134[[#This Row],[Linked List eval]:[Sort and Search eval]])</calculatedColumnFormula>
    </tableColumn>
    <tableColumn id="12" name="Bonus(1)" dataDxfId="53"/>
    <tableColumn id="13" name="Total(10)" dataDxfId="52">
      <calculatedColumnFormula>الجدول134[[#This Row],[HW(5)]]+الجدول134[[#This Row],[Eval(5)]]+الجدول134[[#This Row],[Bonus(1)]]</calculatedColumnFormula>
    </tableColumn>
    <tableColumn id="14" name="Final Lab(20)" dataDxfId="51"/>
    <tableColumn id="15" name="Total(30)" dataDxfId="50">
      <calculatedColumnFormula>الجدول134[[#This Row],[Total(10)]]+الجدول134[[#This Row],[Final Lab(20)]]</calculatedColumnFormula>
    </tableColumn>
  </tableColumns>
  <tableStyleInfo name="TableStyleLight19" showFirstColumn="0" showLastColumn="0" showRowStripes="1" showColumnStripes="0"/>
</table>
</file>

<file path=xl/tables/table9.xml><?xml version="1.0" encoding="utf-8"?>
<table xmlns="http://schemas.openxmlformats.org/spreadsheetml/2006/main" id="12" name="الجدول12" displayName="الجدول12" ref="P2:Q5" totalsRowShown="0" headerRowDxfId="49" dataDxfId="48">
  <autoFilter ref="P2:Q5"/>
  <tableColumns count="2">
    <tableColumn id="1" name="val" dataDxfId="47"/>
    <tableColumn id="2" name="finalLab" dataDxfId="46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tabSelected="1" zoomScaleNormal="100" workbookViewId="0">
      <selection activeCell="P2" sqref="P2"/>
    </sheetView>
  </sheetViews>
  <sheetFormatPr defaultRowHeight="14.25" x14ac:dyDescent="0.2"/>
  <cols>
    <col min="1" max="1" width="9.875" bestFit="1" customWidth="1"/>
    <col min="2" max="9" width="5.625" customWidth="1"/>
    <col min="10" max="10" width="10.625" customWidth="1"/>
    <col min="11" max="11" width="5.625" customWidth="1"/>
    <col min="12" max="12" width="10.5" customWidth="1"/>
    <col min="13" max="13" width="10.625" customWidth="1"/>
    <col min="14" max="14" width="10.5" customWidth="1"/>
  </cols>
  <sheetData>
    <row r="1" spans="1:17" s="1" customFormat="1" ht="48" customHeight="1" x14ac:dyDescent="0.2">
      <c r="A1" s="8" t="s">
        <v>7</v>
      </c>
      <c r="B1" s="9" t="s">
        <v>0</v>
      </c>
      <c r="C1" s="9" t="s">
        <v>1</v>
      </c>
      <c r="D1" s="9" t="s">
        <v>2</v>
      </c>
      <c r="E1" s="8" t="s">
        <v>8</v>
      </c>
      <c r="F1" s="10" t="s">
        <v>3</v>
      </c>
      <c r="G1" s="10" t="s">
        <v>4</v>
      </c>
      <c r="H1" s="10" t="s">
        <v>5</v>
      </c>
      <c r="I1" s="11" t="s">
        <v>6</v>
      </c>
      <c r="J1" s="8" t="s">
        <v>9</v>
      </c>
      <c r="K1" s="12" t="s">
        <v>11</v>
      </c>
      <c r="L1" s="8" t="s">
        <v>10</v>
      </c>
      <c r="M1" s="28" t="s">
        <v>13</v>
      </c>
      <c r="N1" s="28" t="s">
        <v>14</v>
      </c>
    </row>
    <row r="2" spans="1:17" ht="15" x14ac:dyDescent="0.25">
      <c r="A2" s="13">
        <v>432000451</v>
      </c>
      <c r="B2" s="14">
        <v>4.75</v>
      </c>
      <c r="C2" s="14">
        <v>4</v>
      </c>
      <c r="D2" s="14">
        <v>4.75</v>
      </c>
      <c r="E2" s="14">
        <v>4.75</v>
      </c>
      <c r="F2" s="14">
        <v>5</v>
      </c>
      <c r="G2" s="14">
        <v>5</v>
      </c>
      <c r="H2" s="14">
        <v>0.5</v>
      </c>
      <c r="I2" s="14">
        <v>5</v>
      </c>
      <c r="J2" s="15">
        <f>AVERAGE(الجدول1[[#This Row],[Linked List eval]:[Sort and Search eval]])</f>
        <v>3.875</v>
      </c>
      <c r="K2" s="15">
        <v>1</v>
      </c>
      <c r="L2" s="15">
        <f>الجدول6[[#This Row],[Bonus(1)]]+الجدول4[[#This Row],[Evaluation(5)]]+الجدول1[[#This Row],[HW(5)]]</f>
        <v>9.625</v>
      </c>
      <c r="M2" s="27">
        <v>18.440000000000001</v>
      </c>
      <c r="N2" s="27">
        <f>الجدول5[[#This Row],[Total(10)]]+الجدول5[[#This Row],[Final Lab(20)]]</f>
        <v>28.065000000000001</v>
      </c>
      <c r="P2" s="33" t="s">
        <v>19</v>
      </c>
      <c r="Q2" s="33" t="s">
        <v>18</v>
      </c>
    </row>
    <row r="3" spans="1:17" ht="15" x14ac:dyDescent="0.25">
      <c r="A3" s="13">
        <v>432001339</v>
      </c>
      <c r="B3" s="14">
        <v>4</v>
      </c>
      <c r="C3" s="14">
        <v>4.75</v>
      </c>
      <c r="D3" s="14">
        <v>0</v>
      </c>
      <c r="E3" s="14">
        <v>4.375</v>
      </c>
      <c r="F3" s="14">
        <v>4.5</v>
      </c>
      <c r="G3" s="14">
        <v>5</v>
      </c>
      <c r="H3" s="14">
        <v>5</v>
      </c>
      <c r="I3" s="14">
        <v>5</v>
      </c>
      <c r="J3" s="15">
        <f>AVERAGE(الجدول1[[#This Row],[Linked List eval]:[Sort and Search eval]])</f>
        <v>4.875</v>
      </c>
      <c r="K3" s="15">
        <v>1</v>
      </c>
      <c r="L3" s="15">
        <v>10</v>
      </c>
      <c r="M3" s="30">
        <v>17.88</v>
      </c>
      <c r="N3" s="27">
        <f>الجدول5[[#This Row],[Total(10)]]+الجدول5[[#This Row],[Final Lab(20)]]</f>
        <v>27.88</v>
      </c>
      <c r="P3" s="33">
        <f>AVERAGE(الجدول5[Final Lab(20)])</f>
        <v>17.844999999999999</v>
      </c>
      <c r="Q3" s="33" t="s">
        <v>16</v>
      </c>
    </row>
    <row r="4" spans="1:17" ht="15" x14ac:dyDescent="0.25">
      <c r="A4" s="13">
        <v>432002622</v>
      </c>
      <c r="B4" s="14">
        <v>0</v>
      </c>
      <c r="C4" s="14">
        <v>4.25</v>
      </c>
      <c r="D4" s="14">
        <v>4.5</v>
      </c>
      <c r="E4" s="14">
        <v>4.375</v>
      </c>
      <c r="F4" s="14">
        <v>4</v>
      </c>
      <c r="G4" s="14">
        <v>5</v>
      </c>
      <c r="H4" s="14">
        <v>5</v>
      </c>
      <c r="I4" s="14">
        <v>5</v>
      </c>
      <c r="J4" s="15">
        <f>AVERAGE(الجدول1[[#This Row],[Linked List eval]:[Sort and Search eval]])</f>
        <v>4.75</v>
      </c>
      <c r="K4" s="15">
        <v>1</v>
      </c>
      <c r="L4" s="15">
        <v>10</v>
      </c>
      <c r="M4" s="27">
        <v>15.06</v>
      </c>
      <c r="N4" s="27">
        <f>الجدول5[[#This Row],[Total(10)]]+الجدول5[[#This Row],[Final Lab(20)]]</f>
        <v>25.060000000000002</v>
      </c>
      <c r="P4" s="33">
        <f>MIN(الجدول5[Final Lab(20)])</f>
        <v>14.69</v>
      </c>
      <c r="Q4" s="33" t="s">
        <v>15</v>
      </c>
    </row>
    <row r="5" spans="1:17" ht="15" x14ac:dyDescent="0.25">
      <c r="A5" s="13">
        <v>432008966</v>
      </c>
      <c r="B5" s="14">
        <v>4.25</v>
      </c>
      <c r="C5" s="14">
        <v>4</v>
      </c>
      <c r="D5" s="14">
        <v>0</v>
      </c>
      <c r="E5" s="14">
        <v>4.125</v>
      </c>
      <c r="F5" s="14">
        <v>4</v>
      </c>
      <c r="G5" s="14">
        <v>5</v>
      </c>
      <c r="H5" s="14">
        <v>5</v>
      </c>
      <c r="I5" s="14">
        <v>5</v>
      </c>
      <c r="J5" s="15">
        <f>AVERAGE(الجدول1[[#This Row],[Linked List eval]:[Sort and Search eval]])</f>
        <v>4.75</v>
      </c>
      <c r="K5" s="15">
        <v>1</v>
      </c>
      <c r="L5" s="15">
        <f>الجدول6[[#This Row],[Bonus(1)]]+الجدول4[[#This Row],[Evaluation(5)]]+الجدول1[[#This Row],[HW(5)]]</f>
        <v>9.875</v>
      </c>
      <c r="M5" s="27">
        <v>19.190000000000001</v>
      </c>
      <c r="N5" s="27">
        <f>الجدول5[[#This Row],[Total(10)]]+الجدول5[[#This Row],[Final Lab(20)]]</f>
        <v>29.065000000000001</v>
      </c>
      <c r="P5" s="33">
        <f>MAX(الجدول5[Final Lab(20)])</f>
        <v>19.809999999999999</v>
      </c>
      <c r="Q5" s="33" t="s">
        <v>17</v>
      </c>
    </row>
    <row r="6" spans="1:17" ht="15" x14ac:dyDescent="0.25">
      <c r="A6" s="13">
        <v>432006230</v>
      </c>
      <c r="B6" s="14">
        <v>4.5</v>
      </c>
      <c r="C6" s="14">
        <v>4.5</v>
      </c>
      <c r="D6" s="14">
        <v>3.75</v>
      </c>
      <c r="E6" s="14">
        <v>4.5</v>
      </c>
      <c r="F6" s="14">
        <v>3</v>
      </c>
      <c r="G6" s="14">
        <v>5</v>
      </c>
      <c r="H6" s="14">
        <v>5</v>
      </c>
      <c r="I6" s="14">
        <v>5</v>
      </c>
      <c r="J6" s="15">
        <f>AVERAGE(الجدول1[[#This Row],[Linked List eval]:[Sort and Search eval]])</f>
        <v>4.5</v>
      </c>
      <c r="K6" s="15">
        <v>1</v>
      </c>
      <c r="L6" s="15">
        <f>الجدول6[[#This Row],[Bonus(1)]]+الجدول4[[#This Row],[Evaluation(5)]]+الجدول1[[#This Row],[HW(5)]]</f>
        <v>10</v>
      </c>
      <c r="M6" s="27">
        <v>16.440000000000001</v>
      </c>
      <c r="N6" s="27">
        <f>الجدول5[[#This Row],[Total(10)]]+الجدول5[[#This Row],[Final Lab(20)]]</f>
        <v>26.44</v>
      </c>
    </row>
    <row r="7" spans="1:17" ht="15" x14ac:dyDescent="0.25">
      <c r="A7" s="13">
        <v>432010969</v>
      </c>
      <c r="B7" s="14">
        <v>5</v>
      </c>
      <c r="C7" s="14">
        <v>5</v>
      </c>
      <c r="D7" s="14">
        <v>0</v>
      </c>
      <c r="E7" s="14">
        <v>5</v>
      </c>
      <c r="F7" s="14">
        <v>4</v>
      </c>
      <c r="G7" s="14">
        <v>5</v>
      </c>
      <c r="H7" s="14">
        <v>5</v>
      </c>
      <c r="I7" s="14">
        <v>5</v>
      </c>
      <c r="J7" s="15">
        <f>AVERAGE(الجدول1[[#This Row],[Linked List eval]:[Sort and Search eval]])</f>
        <v>4.75</v>
      </c>
      <c r="K7" s="15">
        <v>1</v>
      </c>
      <c r="L7" s="15">
        <v>10</v>
      </c>
      <c r="M7" s="27">
        <v>18.190000000000001</v>
      </c>
      <c r="N7" s="27">
        <f>الجدول5[[#This Row],[Total(10)]]+الجدول5[[#This Row],[Final Lab(20)]]</f>
        <v>28.19</v>
      </c>
    </row>
    <row r="8" spans="1:17" ht="15" x14ac:dyDescent="0.25">
      <c r="A8" s="13">
        <v>432005763</v>
      </c>
      <c r="B8" s="16">
        <v>4</v>
      </c>
      <c r="C8" s="14">
        <v>4</v>
      </c>
      <c r="D8" s="14">
        <v>0</v>
      </c>
      <c r="E8" s="14">
        <v>4</v>
      </c>
      <c r="F8" s="14">
        <v>4</v>
      </c>
      <c r="G8" s="14">
        <v>5</v>
      </c>
      <c r="H8" s="14">
        <v>5</v>
      </c>
      <c r="I8" s="14">
        <v>5</v>
      </c>
      <c r="J8" s="15">
        <f>AVERAGE(الجدول1[[#This Row],[Linked List eval]:[Sort and Search eval]])</f>
        <v>4.75</v>
      </c>
      <c r="K8" s="15">
        <v>1</v>
      </c>
      <c r="L8" s="15">
        <f>الجدول6[[#This Row],[Bonus(1)]]+الجدول4[[#This Row],[Evaluation(5)]]+الجدول1[[#This Row],[HW(5)]]</f>
        <v>9.75</v>
      </c>
      <c r="M8" s="27">
        <v>18.690000000000001</v>
      </c>
      <c r="N8" s="27">
        <f>الجدول5[[#This Row],[Total(10)]]+الجدول5[[#This Row],[Final Lab(20)]]</f>
        <v>28.44</v>
      </c>
    </row>
    <row r="9" spans="1:17" ht="15" x14ac:dyDescent="0.25">
      <c r="A9" s="13">
        <v>432009276</v>
      </c>
      <c r="B9" s="14">
        <v>0</v>
      </c>
      <c r="C9" s="14">
        <v>5</v>
      </c>
      <c r="D9" s="14">
        <v>4.25</v>
      </c>
      <c r="E9" s="14">
        <v>4.6239999999999997</v>
      </c>
      <c r="F9" s="14">
        <v>0.75</v>
      </c>
      <c r="G9" s="14">
        <v>5</v>
      </c>
      <c r="H9" s="14">
        <v>5</v>
      </c>
      <c r="I9" s="14">
        <v>5</v>
      </c>
      <c r="J9" s="15">
        <f>AVERAGE(الجدول1[[#This Row],[Linked List eval]:[Sort and Search eval]])</f>
        <v>3.9375</v>
      </c>
      <c r="K9" s="15">
        <v>1</v>
      </c>
      <c r="L9" s="15">
        <f>الجدول6[[#This Row],[Bonus(1)]]+الجدول4[[#This Row],[Evaluation(5)]]+الجدول1[[#This Row],[HW(5)]]</f>
        <v>9.5614999999999988</v>
      </c>
      <c r="M9" s="27">
        <v>14.69</v>
      </c>
      <c r="N9" s="27">
        <f>الجدول5[[#This Row],[Total(10)]]+الجدول5[[#This Row],[Final Lab(20)]]</f>
        <v>24.2515</v>
      </c>
    </row>
    <row r="10" spans="1:17" ht="15" x14ac:dyDescent="0.25">
      <c r="A10" s="13">
        <v>432007040</v>
      </c>
      <c r="B10" s="14">
        <v>5</v>
      </c>
      <c r="C10" s="16">
        <v>4.25</v>
      </c>
      <c r="D10" s="14">
        <v>0</v>
      </c>
      <c r="E10" s="14">
        <v>4.625</v>
      </c>
      <c r="F10" s="14">
        <v>0</v>
      </c>
      <c r="G10" s="14">
        <v>5</v>
      </c>
      <c r="H10" s="14">
        <v>3.5</v>
      </c>
      <c r="I10" s="14">
        <v>5</v>
      </c>
      <c r="J10" s="15">
        <f>AVERAGE(الجدول1[[#This Row],[Linked List eval]:[Sort and Search eval]])</f>
        <v>3.375</v>
      </c>
      <c r="K10" s="15">
        <v>1</v>
      </c>
      <c r="L10" s="15">
        <f>الجدول6[[#This Row],[Bonus(1)]]+الجدول4[[#This Row],[Evaluation(5)]]+الجدول1[[#This Row],[HW(5)]]</f>
        <v>9</v>
      </c>
      <c r="M10" s="27">
        <v>17.559999999999999</v>
      </c>
      <c r="N10" s="27">
        <f>الجدول5[[#This Row],[Total(10)]]+الجدول5[[#This Row],[Final Lab(20)]]</f>
        <v>26.56</v>
      </c>
    </row>
    <row r="11" spans="1:17" ht="15" x14ac:dyDescent="0.25">
      <c r="A11" s="13">
        <v>432009811</v>
      </c>
      <c r="B11" s="14">
        <v>4.5</v>
      </c>
      <c r="C11" s="14">
        <v>3.5</v>
      </c>
      <c r="D11" s="14">
        <v>0</v>
      </c>
      <c r="E11" s="14">
        <v>4</v>
      </c>
      <c r="F11" s="14">
        <v>4</v>
      </c>
      <c r="G11" s="14">
        <v>5</v>
      </c>
      <c r="H11" s="14">
        <v>5</v>
      </c>
      <c r="I11" s="14">
        <v>5</v>
      </c>
      <c r="J11" s="15">
        <f>AVERAGE(الجدول1[[#This Row],[Linked List eval]:[Sort and Search eval]])</f>
        <v>4.75</v>
      </c>
      <c r="K11" s="15">
        <v>1</v>
      </c>
      <c r="L11" s="15">
        <f>الجدول6[[#This Row],[Bonus(1)]]+الجدول4[[#This Row],[Evaluation(5)]]+الجدول1[[#This Row],[HW(5)]]</f>
        <v>9.75</v>
      </c>
      <c r="M11" s="30">
        <v>16.690000000000001</v>
      </c>
      <c r="N11" s="27">
        <f>الجدول5[[#This Row],[Total(10)]]+الجدول5[[#This Row],[Final Lab(20)]]</f>
        <v>26.44</v>
      </c>
    </row>
    <row r="12" spans="1:17" ht="15" x14ac:dyDescent="0.25">
      <c r="A12" s="13">
        <v>432005669</v>
      </c>
      <c r="B12" s="14">
        <v>4.5</v>
      </c>
      <c r="C12" s="14">
        <v>4.75</v>
      </c>
      <c r="D12" s="14">
        <v>0</v>
      </c>
      <c r="E12" s="14">
        <v>4.625</v>
      </c>
      <c r="F12" s="14">
        <v>3</v>
      </c>
      <c r="G12" s="14">
        <v>5</v>
      </c>
      <c r="H12" s="14">
        <v>5</v>
      </c>
      <c r="I12" s="14">
        <v>5</v>
      </c>
      <c r="J12" s="15">
        <f>AVERAGE(الجدول1[[#This Row],[Linked List eval]:[Sort and Search eval]])</f>
        <v>4.5</v>
      </c>
      <c r="K12" s="15">
        <v>1</v>
      </c>
      <c r="L12" s="15">
        <v>10</v>
      </c>
      <c r="M12" s="27">
        <v>18.559999999999999</v>
      </c>
      <c r="N12" s="27">
        <f>الجدول5[[#This Row],[Total(10)]]+الجدول5[[#This Row],[Final Lab(20)]]</f>
        <v>28.56</v>
      </c>
    </row>
    <row r="13" spans="1:17" ht="15" x14ac:dyDescent="0.25">
      <c r="A13" s="13">
        <v>432000910</v>
      </c>
      <c r="B13" s="14">
        <v>4.625</v>
      </c>
      <c r="C13" s="14">
        <v>4</v>
      </c>
      <c r="D13" s="14">
        <v>0</v>
      </c>
      <c r="E13" s="14">
        <v>4.3129999999999997</v>
      </c>
      <c r="F13" s="14">
        <v>4.5</v>
      </c>
      <c r="G13" s="14">
        <v>5</v>
      </c>
      <c r="H13" s="14">
        <v>3</v>
      </c>
      <c r="I13" s="14">
        <v>5</v>
      </c>
      <c r="J13" s="15">
        <f>AVERAGE(الجدول1[[#This Row],[Linked List eval]:[Sort and Search eval]])</f>
        <v>4.375</v>
      </c>
      <c r="K13" s="15">
        <v>1</v>
      </c>
      <c r="L13" s="15">
        <f>الجدول6[[#This Row],[Bonus(1)]]+الجدول4[[#This Row],[Evaluation(5)]]+الجدول1[[#This Row],[HW(5)]]</f>
        <v>9.6879999999999988</v>
      </c>
      <c r="M13" s="27">
        <v>16.75</v>
      </c>
      <c r="N13" s="27">
        <f>الجدول5[[#This Row],[Total(10)]]+الجدول5[[#This Row],[Final Lab(20)]]</f>
        <v>26.437999999999999</v>
      </c>
    </row>
    <row r="14" spans="1:17" ht="15" x14ac:dyDescent="0.25">
      <c r="A14" s="13">
        <v>432004439</v>
      </c>
      <c r="B14" s="14">
        <v>5</v>
      </c>
      <c r="C14" s="14">
        <v>4.25</v>
      </c>
      <c r="D14" s="14">
        <v>0</v>
      </c>
      <c r="E14" s="14">
        <v>4.625</v>
      </c>
      <c r="F14" s="14">
        <v>5</v>
      </c>
      <c r="G14" s="14">
        <v>5</v>
      </c>
      <c r="H14" s="14">
        <v>5</v>
      </c>
      <c r="I14" s="14">
        <v>5</v>
      </c>
      <c r="J14" s="15">
        <f>AVERAGE(الجدول1[[#This Row],[Linked List eval]:[Sort and Search eval]])</f>
        <v>5</v>
      </c>
      <c r="K14" s="15">
        <v>1</v>
      </c>
      <c r="L14" s="15">
        <v>10</v>
      </c>
      <c r="M14" s="27">
        <v>17.809999999999999</v>
      </c>
      <c r="N14" s="27">
        <f>الجدول5[[#This Row],[Total(10)]]+الجدول5[[#This Row],[Final Lab(20)]]</f>
        <v>27.81</v>
      </c>
    </row>
    <row r="15" spans="1:17" ht="15" x14ac:dyDescent="0.25">
      <c r="A15" s="13">
        <v>433011523</v>
      </c>
      <c r="B15" s="14">
        <v>0</v>
      </c>
      <c r="C15" s="14">
        <v>3.75</v>
      </c>
      <c r="D15" s="14">
        <v>3.5</v>
      </c>
      <c r="E15" s="14">
        <v>3.625</v>
      </c>
      <c r="F15" s="14">
        <v>0</v>
      </c>
      <c r="G15" s="14">
        <v>5</v>
      </c>
      <c r="H15" s="14">
        <v>5</v>
      </c>
      <c r="I15" s="14">
        <v>5</v>
      </c>
      <c r="J15" s="15">
        <f>AVERAGE(الجدول1[[#This Row],[Linked List eval]:[Sort and Search eval]])</f>
        <v>3.75</v>
      </c>
      <c r="K15" s="15">
        <v>1</v>
      </c>
      <c r="L15" s="15">
        <f>الجدول6[[#This Row],[Bonus(1)]]+الجدول4[[#This Row],[Evaluation(5)]]+الجدول1[[#This Row],[HW(5)]]</f>
        <v>8.375</v>
      </c>
      <c r="M15" s="27">
        <v>18.13</v>
      </c>
      <c r="N15" s="27">
        <f>الجدول5[[#This Row],[Total(10)]]+الجدول5[[#This Row],[Final Lab(20)]]</f>
        <v>26.504999999999999</v>
      </c>
    </row>
    <row r="16" spans="1:17" ht="15" x14ac:dyDescent="0.25">
      <c r="A16" s="13">
        <v>432009051</v>
      </c>
      <c r="B16" s="14">
        <v>3.25</v>
      </c>
      <c r="C16" s="14">
        <v>4.25</v>
      </c>
      <c r="D16" s="14">
        <v>0</v>
      </c>
      <c r="E16" s="14">
        <v>3.75</v>
      </c>
      <c r="F16" s="14">
        <v>4</v>
      </c>
      <c r="G16" s="14">
        <v>5</v>
      </c>
      <c r="H16" s="14">
        <v>5</v>
      </c>
      <c r="I16" s="14">
        <v>5</v>
      </c>
      <c r="J16" s="15">
        <f>AVERAGE(الجدول1[[#This Row],[Linked List eval]:[Sort and Search eval]])</f>
        <v>4.75</v>
      </c>
      <c r="K16" s="15">
        <v>1</v>
      </c>
      <c r="L16" s="15">
        <f>الجدول6[[#This Row],[Bonus(1)]]+الجدول4[[#This Row],[Evaluation(5)]]+الجدول1[[#This Row],[HW(5)]]</f>
        <v>9.5</v>
      </c>
      <c r="M16" s="27">
        <v>19.809999999999999</v>
      </c>
      <c r="N16" s="27">
        <f>الجدول5[[#This Row],[Total(10)]]+الجدول5[[#This Row],[Final Lab(20)]]</f>
        <v>29.31</v>
      </c>
    </row>
    <row r="17" spans="1:14" ht="15" x14ac:dyDescent="0.25">
      <c r="A17" s="13">
        <v>432004100</v>
      </c>
      <c r="B17" s="14">
        <v>3.75</v>
      </c>
      <c r="C17" s="14">
        <v>4.5</v>
      </c>
      <c r="D17" s="14">
        <v>0</v>
      </c>
      <c r="E17" s="14">
        <v>4.125</v>
      </c>
      <c r="F17" s="14">
        <v>4</v>
      </c>
      <c r="G17" s="14">
        <v>5</v>
      </c>
      <c r="H17" s="14">
        <v>5</v>
      </c>
      <c r="I17" s="14">
        <v>5</v>
      </c>
      <c r="J17" s="15">
        <f>AVERAGE(الجدول1[[#This Row],[Linked List eval]:[Sort and Search eval]])</f>
        <v>4.75</v>
      </c>
      <c r="K17" s="15">
        <v>1</v>
      </c>
      <c r="L17" s="15">
        <f>الجدول6[[#This Row],[Bonus(1)]]+الجدول4[[#This Row],[Evaluation(5)]]+الجدول1[[#This Row],[HW(5)]]</f>
        <v>9.875</v>
      </c>
      <c r="M17" s="27">
        <v>19.190000000000001</v>
      </c>
      <c r="N17" s="27">
        <f>الجدول5[[#This Row],[Total(10)]]+الجدول5[[#This Row],[Final Lab(20)]]</f>
        <v>29.065000000000001</v>
      </c>
    </row>
    <row r="18" spans="1:14" ht="15" x14ac:dyDescent="0.25">
      <c r="A18" s="13">
        <v>432009890</v>
      </c>
      <c r="B18" s="14">
        <v>0</v>
      </c>
      <c r="C18" s="14">
        <v>5</v>
      </c>
      <c r="D18" s="14">
        <v>4.75</v>
      </c>
      <c r="E18" s="14">
        <v>4.875</v>
      </c>
      <c r="F18" s="14">
        <v>5</v>
      </c>
      <c r="G18" s="14">
        <v>5</v>
      </c>
      <c r="H18" s="14">
        <v>5</v>
      </c>
      <c r="I18" s="14">
        <v>5</v>
      </c>
      <c r="J18" s="15">
        <f>AVERAGE(الجدول1[[#This Row],[Linked List eval]:[Sort and Search eval]])</f>
        <v>5</v>
      </c>
      <c r="K18" s="15">
        <v>1</v>
      </c>
      <c r="L18" s="15">
        <v>10</v>
      </c>
      <c r="M18" s="27">
        <v>18.690000000000001</v>
      </c>
      <c r="N18" s="27">
        <f>الجدول5[[#This Row],[Total(10)]]+الجدول5[[#This Row],[Final Lab(20)]]</f>
        <v>28.69</v>
      </c>
    </row>
    <row r="19" spans="1:14" ht="15" x14ac:dyDescent="0.25">
      <c r="A19" s="13">
        <v>432000439</v>
      </c>
      <c r="B19" s="14">
        <v>0</v>
      </c>
      <c r="C19" s="14">
        <v>3.5</v>
      </c>
      <c r="D19" s="14">
        <v>4.5</v>
      </c>
      <c r="E19" s="14">
        <v>4</v>
      </c>
      <c r="F19" s="14">
        <v>4.5</v>
      </c>
      <c r="G19" s="14">
        <v>5</v>
      </c>
      <c r="H19" s="14">
        <v>5</v>
      </c>
      <c r="I19" s="14">
        <v>5</v>
      </c>
      <c r="J19" s="15">
        <f>AVERAGE(الجدول1[[#This Row],[Linked List eval]:[Sort and Search eval]])</f>
        <v>4.875</v>
      </c>
      <c r="K19" s="15">
        <v>1</v>
      </c>
      <c r="L19" s="15">
        <f>الجدول6[[#This Row],[Bonus(1)]]+الجدول4[[#This Row],[Evaluation(5)]]+الجدول1[[#This Row],[HW(5)]]</f>
        <v>9.875</v>
      </c>
      <c r="M19" s="27">
        <v>19.440000000000001</v>
      </c>
      <c r="N19" s="27">
        <f>الجدول5[[#This Row],[Total(10)]]+الجدول5[[#This Row],[Final Lab(20)]]</f>
        <v>29.315000000000001</v>
      </c>
    </row>
  </sheetData>
  <pageMargins left="0.7" right="0.7" top="0.75" bottom="0.75" header="0.3" footer="0.3"/>
  <pageSetup paperSize="9" orientation="landscape" r:id="rId1"/>
  <headerFooter>
    <oddHeader>&amp;C&amp;"-,غامق"CS222 - 3C02 
Lab Grades (HW-Eval)</oddHeader>
  </headerFooter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rightToLeft="1" zoomScaleNormal="100" workbookViewId="0">
      <selection activeCell="P2" sqref="P2"/>
    </sheetView>
  </sheetViews>
  <sheetFormatPr defaultRowHeight="14.25" x14ac:dyDescent="0.2"/>
  <cols>
    <col min="1" max="1" width="10.5" style="2" customWidth="1"/>
    <col min="2" max="2" width="5.625" style="2" customWidth="1"/>
    <col min="3" max="3" width="5.5" style="2" customWidth="1"/>
    <col min="4" max="4" width="5.625" style="2" customWidth="1"/>
    <col min="5" max="5" width="10.625" style="2" customWidth="1"/>
    <col min="6" max="7" width="5.625" style="2" customWidth="1"/>
    <col min="8" max="8" width="5.5" style="2" customWidth="1"/>
    <col min="9" max="9" width="5.625" style="2" customWidth="1"/>
    <col min="10" max="10" width="10.625" style="2" customWidth="1"/>
    <col min="11" max="11" width="5.625" style="2" customWidth="1"/>
    <col min="12" max="14" width="10.625" style="2" customWidth="1"/>
    <col min="15" max="16384" width="9" style="2"/>
  </cols>
  <sheetData>
    <row r="1" spans="1:17" s="1" customFormat="1" ht="48" customHeight="1" x14ac:dyDescent="0.2">
      <c r="A1" s="5" t="s">
        <v>7</v>
      </c>
      <c r="B1" s="3" t="s">
        <v>0</v>
      </c>
      <c r="C1" s="3" t="s">
        <v>1</v>
      </c>
      <c r="D1" s="3" t="s">
        <v>2</v>
      </c>
      <c r="E1" s="5" t="s">
        <v>8</v>
      </c>
      <c r="F1" s="4" t="s">
        <v>3</v>
      </c>
      <c r="G1" s="4" t="s">
        <v>4</v>
      </c>
      <c r="H1" s="4" t="s">
        <v>5</v>
      </c>
      <c r="I1" s="7" t="s">
        <v>6</v>
      </c>
      <c r="J1" s="5" t="s">
        <v>12</v>
      </c>
      <c r="K1" s="6" t="s">
        <v>11</v>
      </c>
      <c r="L1" s="5" t="s">
        <v>10</v>
      </c>
      <c r="M1" s="3" t="s">
        <v>13</v>
      </c>
      <c r="N1" s="3" t="s">
        <v>14</v>
      </c>
    </row>
    <row r="2" spans="1:17" ht="15" x14ac:dyDescent="0.25">
      <c r="A2" s="31">
        <v>432007018</v>
      </c>
      <c r="B2" s="32">
        <v>5</v>
      </c>
      <c r="C2" s="32">
        <v>4</v>
      </c>
      <c r="D2" s="32">
        <v>0</v>
      </c>
      <c r="E2" s="23">
        <v>4.5</v>
      </c>
      <c r="F2" s="23">
        <v>5</v>
      </c>
      <c r="G2" s="23">
        <v>5</v>
      </c>
      <c r="H2" s="24">
        <v>5</v>
      </c>
      <c r="I2" s="23">
        <v>5</v>
      </c>
      <c r="J2" s="23">
        <f>AVERAGE(الجدول13[[#This Row],[Linked List eval]:[Sort and Search eval]])</f>
        <v>5</v>
      </c>
      <c r="K2" s="23">
        <v>1</v>
      </c>
      <c r="L2" s="23">
        <v>10</v>
      </c>
      <c r="M2" s="23">
        <v>20</v>
      </c>
      <c r="N2" s="23">
        <f>الجدول13[[#This Row],[Total(10)]]+الجدول13[[#This Row],[Final Lab(20)]]</f>
        <v>30</v>
      </c>
      <c r="P2" s="33" t="s">
        <v>19</v>
      </c>
      <c r="Q2" s="33" t="s">
        <v>18</v>
      </c>
    </row>
    <row r="3" spans="1:17" ht="15" x14ac:dyDescent="0.25">
      <c r="A3" s="31">
        <v>432000145</v>
      </c>
      <c r="B3" s="23">
        <v>0</v>
      </c>
      <c r="C3" s="23">
        <v>4.25</v>
      </c>
      <c r="D3" s="23">
        <v>5</v>
      </c>
      <c r="E3" s="23">
        <v>4.625</v>
      </c>
      <c r="F3" s="23">
        <v>0</v>
      </c>
      <c r="G3" s="23">
        <v>5</v>
      </c>
      <c r="H3" s="24">
        <v>5</v>
      </c>
      <c r="I3" s="23">
        <v>5</v>
      </c>
      <c r="J3" s="23">
        <f>AVERAGE(الجدول13[[#This Row],[Linked List eval]:[Sort and Search eval]])</f>
        <v>3.75</v>
      </c>
      <c r="K3" s="23">
        <v>1</v>
      </c>
      <c r="L3" s="23">
        <f>الجدول13[[#This Row],[HW(5)]]+الجدول13[[#This Row],[Eval(5)]]+الجدول13[[#This Row],[Bonus(1)]]</f>
        <v>9.375</v>
      </c>
      <c r="M3" s="23">
        <v>19.38</v>
      </c>
      <c r="N3" s="23">
        <f>الجدول13[[#This Row],[Total(10)]]+الجدول13[[#This Row],[Final Lab(20)]]</f>
        <v>28.754999999999999</v>
      </c>
      <c r="P3" s="33">
        <f>AVERAGE(الجدول13[Final Lab(20)])</f>
        <v>18.172692307692305</v>
      </c>
      <c r="Q3" s="33" t="s">
        <v>16</v>
      </c>
    </row>
    <row r="4" spans="1:17" ht="15" x14ac:dyDescent="0.25">
      <c r="A4" s="31">
        <v>432006427</v>
      </c>
      <c r="B4" s="23">
        <v>5</v>
      </c>
      <c r="C4" s="23">
        <v>4.25</v>
      </c>
      <c r="D4" s="23">
        <v>0</v>
      </c>
      <c r="E4" s="23">
        <v>4.625</v>
      </c>
      <c r="F4" s="23">
        <v>5</v>
      </c>
      <c r="G4" s="23">
        <v>5</v>
      </c>
      <c r="H4" s="24">
        <v>5</v>
      </c>
      <c r="I4" s="23">
        <v>5</v>
      </c>
      <c r="J4" s="23">
        <f>AVERAGE(الجدول13[[#This Row],[Linked List eval]:[Sort and Search eval]])</f>
        <v>5</v>
      </c>
      <c r="K4" s="23">
        <v>1</v>
      </c>
      <c r="L4" s="23">
        <v>10</v>
      </c>
      <c r="M4" s="23">
        <v>19.75</v>
      </c>
      <c r="N4" s="23">
        <f>الجدول13[[#This Row],[Total(10)]]+الجدول13[[#This Row],[Final Lab(20)]]</f>
        <v>29.75</v>
      </c>
      <c r="P4" s="33">
        <f>MIN(M10:M27)</f>
        <v>10.38</v>
      </c>
      <c r="Q4" s="33" t="s">
        <v>15</v>
      </c>
    </row>
    <row r="5" spans="1:17" ht="15" x14ac:dyDescent="0.25">
      <c r="A5" s="31">
        <v>432007982</v>
      </c>
      <c r="B5" s="23">
        <v>4.5</v>
      </c>
      <c r="C5" s="23">
        <v>4.25</v>
      </c>
      <c r="D5" s="23">
        <v>0</v>
      </c>
      <c r="E5" s="23">
        <v>4.375</v>
      </c>
      <c r="F5" s="23">
        <v>4.5</v>
      </c>
      <c r="G5" s="23">
        <v>5</v>
      </c>
      <c r="H5" s="24">
        <v>5</v>
      </c>
      <c r="I5" s="23">
        <v>5</v>
      </c>
      <c r="J5" s="23">
        <f>AVERAGE(الجدول13[[#This Row],[Linked List eval]:[Sort and Search eval]])</f>
        <v>4.875</v>
      </c>
      <c r="K5" s="23">
        <v>1</v>
      </c>
      <c r="L5" s="23">
        <v>10</v>
      </c>
      <c r="M5" s="23">
        <v>19.440000000000001</v>
      </c>
      <c r="N5" s="23">
        <f>الجدول13[[#This Row],[Total(10)]]+الجدول13[[#This Row],[Final Lab(20)]]</f>
        <v>29.44</v>
      </c>
      <c r="P5" s="33">
        <v>20</v>
      </c>
      <c r="Q5" s="33" t="s">
        <v>17</v>
      </c>
    </row>
    <row r="6" spans="1:17" ht="15" x14ac:dyDescent="0.25">
      <c r="A6" s="31">
        <v>432003725</v>
      </c>
      <c r="B6" s="23">
        <v>3.75</v>
      </c>
      <c r="C6" s="23">
        <v>3.5</v>
      </c>
      <c r="D6" s="23">
        <v>4.5</v>
      </c>
      <c r="E6" s="23">
        <v>4.125</v>
      </c>
      <c r="F6" s="23">
        <v>3</v>
      </c>
      <c r="G6" s="23">
        <v>5</v>
      </c>
      <c r="H6" s="24">
        <v>4.5</v>
      </c>
      <c r="I6" s="23">
        <v>5</v>
      </c>
      <c r="J6" s="23">
        <f>AVERAGE(الجدول13[[#This Row],[Linked List eval]:[Sort and Search eval]])</f>
        <v>4.375</v>
      </c>
      <c r="K6" s="23">
        <v>1</v>
      </c>
      <c r="L6" s="23">
        <f>الجدول13[[#This Row],[HW(5)]]+الجدول13[[#This Row],[Eval(5)]]+الجدول13[[#This Row],[Bonus(1)]]</f>
        <v>9.5</v>
      </c>
      <c r="M6" s="23">
        <v>17.88</v>
      </c>
      <c r="N6" s="23">
        <f>الجدول13[[#This Row],[Total(10)]]+الجدول13[[#This Row],[Final Lab(20)]]</f>
        <v>27.38</v>
      </c>
    </row>
    <row r="7" spans="1:17" ht="15" x14ac:dyDescent="0.25">
      <c r="A7" s="31">
        <v>432002701</v>
      </c>
      <c r="B7" s="23">
        <v>4.25</v>
      </c>
      <c r="C7" s="23">
        <v>3.75</v>
      </c>
      <c r="D7" s="23">
        <v>4.75</v>
      </c>
      <c r="E7" s="23">
        <v>4.5</v>
      </c>
      <c r="F7" s="23">
        <v>4</v>
      </c>
      <c r="G7" s="23">
        <v>5</v>
      </c>
      <c r="H7" s="24">
        <v>5</v>
      </c>
      <c r="I7" s="23">
        <v>5</v>
      </c>
      <c r="J7" s="23">
        <f>AVERAGE(الجدول13[[#This Row],[Linked List eval]:[Sort and Search eval]])</f>
        <v>4.75</v>
      </c>
      <c r="K7" s="23">
        <v>1</v>
      </c>
      <c r="L7" s="23">
        <v>10</v>
      </c>
      <c r="M7" s="23">
        <v>18.5</v>
      </c>
      <c r="N7" s="23">
        <f>الجدول13[[#This Row],[Total(10)]]+الجدول13[[#This Row],[Final Lab(20)]]</f>
        <v>28.5</v>
      </c>
    </row>
    <row r="8" spans="1:17" ht="15" x14ac:dyDescent="0.25">
      <c r="A8" s="31">
        <v>432007741</v>
      </c>
      <c r="B8" s="23">
        <v>4</v>
      </c>
      <c r="C8" s="23">
        <v>4.5</v>
      </c>
      <c r="D8" s="23">
        <v>0</v>
      </c>
      <c r="E8" s="23">
        <v>4.25</v>
      </c>
      <c r="F8" s="23">
        <v>5</v>
      </c>
      <c r="G8" s="23">
        <v>5</v>
      </c>
      <c r="H8" s="24">
        <v>5</v>
      </c>
      <c r="I8" s="23">
        <v>5</v>
      </c>
      <c r="J8" s="23">
        <f>AVERAGE(الجدول13[[#This Row],[Linked List eval]:[Sort and Search eval]])</f>
        <v>5</v>
      </c>
      <c r="K8" s="23">
        <v>1</v>
      </c>
      <c r="L8" s="23">
        <v>10</v>
      </c>
      <c r="M8" s="23">
        <v>17.940000000000001</v>
      </c>
      <c r="N8" s="23">
        <f>الجدول13[[#This Row],[Total(10)]]+الجدول13[[#This Row],[Final Lab(20)]]</f>
        <v>27.94</v>
      </c>
    </row>
    <row r="9" spans="1:17" ht="15" x14ac:dyDescent="0.25">
      <c r="A9" s="31">
        <v>432002000</v>
      </c>
      <c r="B9" s="23">
        <v>4.125</v>
      </c>
      <c r="C9" s="23">
        <v>4.75</v>
      </c>
      <c r="D9" s="23">
        <v>5</v>
      </c>
      <c r="E9" s="23">
        <v>4.875</v>
      </c>
      <c r="F9" s="23">
        <v>5</v>
      </c>
      <c r="G9" s="23">
        <v>5</v>
      </c>
      <c r="H9" s="24">
        <v>4.5</v>
      </c>
      <c r="I9" s="23">
        <v>5</v>
      </c>
      <c r="J9" s="23">
        <f>AVERAGE(الجدول13[[#This Row],[Linked List eval]:[Sort and Search eval]])</f>
        <v>4.875</v>
      </c>
      <c r="K9" s="23">
        <v>1</v>
      </c>
      <c r="L9" s="23">
        <v>10</v>
      </c>
      <c r="M9" s="23">
        <v>19.190000000000001</v>
      </c>
      <c r="N9" s="23">
        <f>الجدول13[[#This Row],[Total(10)]]+الجدول13[[#This Row],[Final Lab(20)]]</f>
        <v>29.19</v>
      </c>
    </row>
    <row r="10" spans="1:17" ht="15" x14ac:dyDescent="0.25">
      <c r="A10" s="31">
        <v>432006467</v>
      </c>
      <c r="B10" s="23">
        <v>5</v>
      </c>
      <c r="C10" s="23">
        <v>4.75</v>
      </c>
      <c r="D10" s="23">
        <v>0</v>
      </c>
      <c r="E10" s="23">
        <v>4.875</v>
      </c>
      <c r="F10" s="23">
        <v>5</v>
      </c>
      <c r="G10" s="23">
        <v>5</v>
      </c>
      <c r="H10" s="24">
        <v>5</v>
      </c>
      <c r="I10" s="23">
        <v>5</v>
      </c>
      <c r="J10" s="23">
        <f>AVERAGE(الجدول13[[#This Row],[Linked List eval]:[Sort and Search eval]])</f>
        <v>5</v>
      </c>
      <c r="K10" s="23">
        <v>1</v>
      </c>
      <c r="L10" s="23">
        <v>10</v>
      </c>
      <c r="M10" s="23">
        <v>19.88</v>
      </c>
      <c r="N10" s="23">
        <f>الجدول13[[#This Row],[Total(10)]]+الجدول13[[#This Row],[Final Lab(20)]]</f>
        <v>29.88</v>
      </c>
    </row>
    <row r="11" spans="1:17" ht="15" x14ac:dyDescent="0.25">
      <c r="A11" s="31">
        <v>432003985</v>
      </c>
      <c r="B11" s="23">
        <v>0</v>
      </c>
      <c r="C11" s="23">
        <v>3.75</v>
      </c>
      <c r="D11" s="23">
        <v>4.25</v>
      </c>
      <c r="E11" s="23">
        <v>4</v>
      </c>
      <c r="F11" s="23">
        <v>4</v>
      </c>
      <c r="G11" s="23">
        <v>5</v>
      </c>
      <c r="H11" s="24">
        <v>5</v>
      </c>
      <c r="I11" s="23">
        <v>5</v>
      </c>
      <c r="J11" s="23">
        <f>AVERAGE(الجدول13[[#This Row],[Linked List eval]:[Sort and Search eval]])</f>
        <v>4.75</v>
      </c>
      <c r="K11" s="23">
        <v>1</v>
      </c>
      <c r="L11" s="23">
        <f>الجدول13[[#This Row],[HW(5)]]+الجدول13[[#This Row],[Eval(5)]]+الجدول13[[#This Row],[Bonus(1)]]</f>
        <v>9.75</v>
      </c>
      <c r="M11" s="23">
        <v>16.809999999999999</v>
      </c>
      <c r="N11" s="23">
        <f>الجدول13[[#This Row],[Total(10)]]+الجدول13[[#This Row],[Final Lab(20)]]</f>
        <v>26.56</v>
      </c>
    </row>
    <row r="12" spans="1:17" ht="15" x14ac:dyDescent="0.25">
      <c r="A12" s="31">
        <v>432006892</v>
      </c>
      <c r="B12" s="23">
        <v>3.25</v>
      </c>
      <c r="C12" s="23">
        <v>3</v>
      </c>
      <c r="D12" s="23">
        <v>3.25</v>
      </c>
      <c r="E12" s="23">
        <v>3.25</v>
      </c>
      <c r="F12" s="23">
        <v>5</v>
      </c>
      <c r="G12" s="23">
        <v>5</v>
      </c>
      <c r="H12" s="24">
        <v>5</v>
      </c>
      <c r="I12" s="23">
        <v>5</v>
      </c>
      <c r="J12" s="23">
        <f>AVERAGE(الجدول13[[#This Row],[Linked List eval]:[Sort and Search eval]])</f>
        <v>5</v>
      </c>
      <c r="K12" s="23">
        <v>1</v>
      </c>
      <c r="L12" s="23">
        <f>الجدول13[[#This Row],[HW(5)]]+الجدول13[[#This Row],[Eval(5)]]+الجدول13[[#This Row],[Bonus(1)]]</f>
        <v>9.25</v>
      </c>
      <c r="M12" s="23">
        <v>17.440000000000001</v>
      </c>
      <c r="N12" s="23">
        <f>الجدول13[[#This Row],[Total(10)]]+الجدول13[[#This Row],[Final Lab(20)]]</f>
        <v>26.69</v>
      </c>
    </row>
    <row r="13" spans="1:17" ht="15" x14ac:dyDescent="0.25">
      <c r="A13" s="31">
        <v>432006248</v>
      </c>
      <c r="B13" s="23">
        <v>0</v>
      </c>
      <c r="C13" s="23">
        <v>4.25</v>
      </c>
      <c r="D13" s="23">
        <v>4.75</v>
      </c>
      <c r="E13" s="23">
        <v>4.5</v>
      </c>
      <c r="F13" s="23">
        <v>0</v>
      </c>
      <c r="G13" s="23">
        <v>5</v>
      </c>
      <c r="H13" s="24">
        <v>5</v>
      </c>
      <c r="I13" s="23">
        <v>5</v>
      </c>
      <c r="J13" s="23">
        <f>AVERAGE(الجدول13[[#This Row],[Linked List eval]:[Sort and Search eval]])</f>
        <v>3.75</v>
      </c>
      <c r="K13" s="23">
        <v>1</v>
      </c>
      <c r="L13" s="23">
        <f>الجدول13[[#This Row],[HW(5)]]+الجدول13[[#This Row],[Eval(5)]]+الجدول13[[#This Row],[Bonus(1)]]</f>
        <v>9.25</v>
      </c>
      <c r="M13" s="23">
        <v>18</v>
      </c>
      <c r="N13" s="23">
        <f>الجدول13[[#This Row],[Total(10)]]+الجدول13[[#This Row],[Final Lab(20)]]</f>
        <v>27.25</v>
      </c>
    </row>
    <row r="14" spans="1:17" ht="15" x14ac:dyDescent="0.25">
      <c r="A14" s="31">
        <v>432007943</v>
      </c>
      <c r="B14" s="25">
        <v>4.125</v>
      </c>
      <c r="C14" s="23">
        <v>3.5</v>
      </c>
      <c r="D14" s="23">
        <v>4.25</v>
      </c>
      <c r="E14" s="23">
        <v>4.1900000000000004</v>
      </c>
      <c r="F14" s="23">
        <v>0</v>
      </c>
      <c r="G14" s="23">
        <v>4</v>
      </c>
      <c r="H14" s="24">
        <v>5</v>
      </c>
      <c r="I14" s="23">
        <v>5</v>
      </c>
      <c r="J14" s="23">
        <f>AVERAGE(الجدول13[[#This Row],[Linked List eval]:[Sort and Search eval]])</f>
        <v>3.5</v>
      </c>
      <c r="K14" s="23">
        <v>1</v>
      </c>
      <c r="L14" s="23">
        <f>الجدول13[[#This Row],[HW(5)]]+الجدول13[[#This Row],[Eval(5)]]+الجدول13[[#This Row],[Bonus(1)]]</f>
        <v>8.6900000000000013</v>
      </c>
      <c r="M14" s="23">
        <v>18</v>
      </c>
      <c r="N14" s="23">
        <f>الجدول13[[#This Row],[Total(10)]]+الجدول13[[#This Row],[Final Lab(20)]]</f>
        <v>26.69</v>
      </c>
    </row>
    <row r="15" spans="1:17" ht="15" x14ac:dyDescent="0.25">
      <c r="A15" s="31">
        <v>432000165</v>
      </c>
      <c r="B15" s="23">
        <v>0</v>
      </c>
      <c r="C15" s="23">
        <v>1.75</v>
      </c>
      <c r="D15" s="23">
        <v>5</v>
      </c>
      <c r="E15" s="23">
        <v>3.375</v>
      </c>
      <c r="F15" s="23">
        <v>0</v>
      </c>
      <c r="G15" s="23">
        <v>5</v>
      </c>
      <c r="H15" s="24">
        <v>5</v>
      </c>
      <c r="I15" s="23">
        <v>5</v>
      </c>
      <c r="J15" s="23">
        <f>AVERAGE(الجدول13[[#This Row],[Linked List eval]:[Sort and Search eval]])</f>
        <v>3.75</v>
      </c>
      <c r="K15" s="23">
        <v>1</v>
      </c>
      <c r="L15" s="23">
        <f>الجدول13[[#This Row],[HW(5)]]+الجدول13[[#This Row],[Eval(5)]]+الجدول13[[#This Row],[Bonus(1)]]</f>
        <v>8.125</v>
      </c>
      <c r="M15" s="23">
        <v>15.75</v>
      </c>
      <c r="N15" s="23">
        <f>الجدول13[[#This Row],[Total(10)]]+الجدول13[[#This Row],[Final Lab(20)]]</f>
        <v>23.875</v>
      </c>
    </row>
    <row r="16" spans="1:17" ht="15" x14ac:dyDescent="0.25">
      <c r="A16" s="31">
        <v>432006363</v>
      </c>
      <c r="B16" s="23">
        <v>5</v>
      </c>
      <c r="C16" s="23">
        <v>5</v>
      </c>
      <c r="D16" s="23">
        <v>4</v>
      </c>
      <c r="E16" s="23">
        <v>5</v>
      </c>
      <c r="F16" s="23">
        <v>4</v>
      </c>
      <c r="G16" s="23">
        <v>5</v>
      </c>
      <c r="H16" s="24">
        <v>5</v>
      </c>
      <c r="I16" s="23">
        <v>5</v>
      </c>
      <c r="J16" s="23">
        <f>AVERAGE(الجدول13[[#This Row],[Linked List eval]:[Sort and Search eval]])</f>
        <v>4.75</v>
      </c>
      <c r="K16" s="23">
        <v>1</v>
      </c>
      <c r="L16" s="23">
        <v>10</v>
      </c>
      <c r="M16" s="23">
        <v>20</v>
      </c>
      <c r="N16" s="23">
        <f>الجدول13[[#This Row],[Total(10)]]+الجدول13[[#This Row],[Final Lab(20)]]</f>
        <v>30</v>
      </c>
    </row>
    <row r="17" spans="1:14" ht="15" x14ac:dyDescent="0.25">
      <c r="A17" s="31">
        <v>432010190</v>
      </c>
      <c r="B17" s="23">
        <v>4</v>
      </c>
      <c r="C17" s="23">
        <v>3.25</v>
      </c>
      <c r="D17" s="23">
        <v>0</v>
      </c>
      <c r="E17" s="23">
        <v>3.625</v>
      </c>
      <c r="F17" s="23">
        <v>3</v>
      </c>
      <c r="G17" s="23">
        <v>5</v>
      </c>
      <c r="H17" s="24">
        <v>4.5</v>
      </c>
      <c r="I17" s="23">
        <v>5</v>
      </c>
      <c r="J17" s="23">
        <f>AVERAGE(الجدول13[[#This Row],[Linked List eval]:[Sort and Search eval]])</f>
        <v>4.375</v>
      </c>
      <c r="K17" s="23">
        <v>1</v>
      </c>
      <c r="L17" s="23">
        <f>الجدول13[[#This Row],[HW(5)]]+الجدول13[[#This Row],[Eval(5)]]+الجدول13[[#This Row],[Bonus(1)]]</f>
        <v>9</v>
      </c>
      <c r="M17" s="25">
        <v>18.13</v>
      </c>
      <c r="N17" s="23">
        <f>الجدول13[[#This Row],[Total(10)]]+الجدول13[[#This Row],[Final Lab(20)]]</f>
        <v>27.13</v>
      </c>
    </row>
    <row r="18" spans="1:14" ht="15" x14ac:dyDescent="0.25">
      <c r="A18" s="31">
        <v>432006904</v>
      </c>
      <c r="B18" s="23">
        <v>5</v>
      </c>
      <c r="C18" s="23">
        <v>4.5</v>
      </c>
      <c r="D18" s="23">
        <v>0</v>
      </c>
      <c r="E18" s="23">
        <v>4.75</v>
      </c>
      <c r="F18" s="23">
        <v>3.5</v>
      </c>
      <c r="G18" s="23">
        <v>5</v>
      </c>
      <c r="H18" s="24">
        <v>5</v>
      </c>
      <c r="I18" s="23">
        <v>5</v>
      </c>
      <c r="J18" s="23">
        <f>AVERAGE(الجدول13[[#This Row],[Linked List eval]:[Sort and Search eval]])</f>
        <v>4.625</v>
      </c>
      <c r="K18" s="23">
        <v>1</v>
      </c>
      <c r="L18" s="23">
        <v>10</v>
      </c>
      <c r="M18" s="23">
        <v>20</v>
      </c>
      <c r="N18" s="23">
        <f>الجدول13[[#This Row],[Total(10)]]+الجدول13[[#This Row],[Final Lab(20)]]</f>
        <v>30</v>
      </c>
    </row>
    <row r="19" spans="1:14" ht="15" x14ac:dyDescent="0.25">
      <c r="A19" s="31">
        <v>432003173</v>
      </c>
      <c r="B19" s="23">
        <v>0</v>
      </c>
      <c r="C19" s="23">
        <v>0</v>
      </c>
      <c r="D19" s="23">
        <v>0</v>
      </c>
      <c r="E19" s="23">
        <v>0</v>
      </c>
      <c r="F19" s="23">
        <v>4.5</v>
      </c>
      <c r="G19" s="23">
        <v>4</v>
      </c>
      <c r="H19" s="24">
        <v>5</v>
      </c>
      <c r="I19" s="23">
        <v>5</v>
      </c>
      <c r="J19" s="23">
        <f>AVERAGE(الجدول13[[#This Row],[Linked List eval]:[Sort and Search eval]])</f>
        <v>4.625</v>
      </c>
      <c r="K19" s="23">
        <v>1</v>
      </c>
      <c r="L19" s="23">
        <f>الجدول13[[#This Row],[HW(5)]]+الجدول13[[#This Row],[Eval(5)]]+الجدول13[[#This Row],[Bonus(1)]]</f>
        <v>5.625</v>
      </c>
      <c r="M19" s="23">
        <v>16.190000000000001</v>
      </c>
      <c r="N19" s="23">
        <f>الجدول13[[#This Row],[Total(10)]]+الجدول13[[#This Row],[Final Lab(20)]]</f>
        <v>21.815000000000001</v>
      </c>
    </row>
    <row r="20" spans="1:14" ht="15" x14ac:dyDescent="0.25">
      <c r="A20" s="31">
        <v>432000303</v>
      </c>
      <c r="B20" s="23">
        <v>5</v>
      </c>
      <c r="C20" s="23">
        <v>4.75</v>
      </c>
      <c r="D20" s="23">
        <v>0</v>
      </c>
      <c r="E20" s="23">
        <v>4.875</v>
      </c>
      <c r="F20" s="23">
        <v>4</v>
      </c>
      <c r="G20" s="23">
        <v>5</v>
      </c>
      <c r="H20" s="24">
        <v>5</v>
      </c>
      <c r="I20" s="23">
        <v>5</v>
      </c>
      <c r="J20" s="23">
        <f>AVERAGE(الجدول13[[#This Row],[Linked List eval]:[Sort and Search eval]])</f>
        <v>4.75</v>
      </c>
      <c r="K20" s="23">
        <v>1</v>
      </c>
      <c r="L20" s="23">
        <v>10</v>
      </c>
      <c r="M20" s="23">
        <v>20</v>
      </c>
      <c r="N20" s="23">
        <f>الجدول13[[#This Row],[Total(10)]]+الجدول13[[#This Row],[Final Lab(20)]]</f>
        <v>30</v>
      </c>
    </row>
    <row r="21" spans="1:14" ht="15" x14ac:dyDescent="0.25">
      <c r="A21" s="31">
        <v>432007590</v>
      </c>
      <c r="B21" s="23">
        <v>4</v>
      </c>
      <c r="C21" s="23">
        <v>4.75</v>
      </c>
      <c r="D21" s="23">
        <v>0</v>
      </c>
      <c r="E21" s="23">
        <v>4.375</v>
      </c>
      <c r="F21" s="23">
        <v>5</v>
      </c>
      <c r="G21" s="23">
        <v>5</v>
      </c>
      <c r="H21" s="24">
        <v>5</v>
      </c>
      <c r="I21" s="23">
        <v>5</v>
      </c>
      <c r="J21" s="23">
        <f>AVERAGE(الجدول13[[#This Row],[Linked List eval]:[Sort and Search eval]])</f>
        <v>5</v>
      </c>
      <c r="K21" s="23">
        <v>1</v>
      </c>
      <c r="L21" s="23">
        <v>10</v>
      </c>
      <c r="M21" s="23">
        <v>19.88</v>
      </c>
      <c r="N21" s="23">
        <f>الجدول13[[#This Row],[Total(10)]]+الجدول13[[#This Row],[Final Lab(20)]]</f>
        <v>29.88</v>
      </c>
    </row>
    <row r="22" spans="1:14" ht="15" x14ac:dyDescent="0.25">
      <c r="A22" s="31">
        <v>432007453</v>
      </c>
      <c r="B22" s="23">
        <v>4.75</v>
      </c>
      <c r="C22" s="23">
        <v>4.5</v>
      </c>
      <c r="D22" s="23">
        <v>0</v>
      </c>
      <c r="E22" s="23">
        <v>4.625</v>
      </c>
      <c r="F22" s="23">
        <v>3</v>
      </c>
      <c r="G22" s="23">
        <v>5</v>
      </c>
      <c r="H22" s="24">
        <v>4.5</v>
      </c>
      <c r="I22" s="23">
        <v>5</v>
      </c>
      <c r="J22" s="23">
        <f>AVERAGE(الجدول13[[#This Row],[Linked List eval]:[Sort and Search eval]])</f>
        <v>4.375</v>
      </c>
      <c r="K22" s="23">
        <v>1</v>
      </c>
      <c r="L22" s="23">
        <f>الجدول13[[#This Row],[HW(5)]]+الجدول13[[#This Row],[Eval(5)]]+الجدول13[[#This Row],[Bonus(1)]]</f>
        <v>10</v>
      </c>
      <c r="M22" s="23">
        <v>16.5</v>
      </c>
      <c r="N22" s="23">
        <f>الجدول13[[#This Row],[Total(10)]]+الجدول13[[#This Row],[Final Lab(20)]]</f>
        <v>26.5</v>
      </c>
    </row>
    <row r="23" spans="1:14" ht="15" x14ac:dyDescent="0.25">
      <c r="A23" s="31">
        <v>432009160</v>
      </c>
      <c r="B23" s="23">
        <v>5</v>
      </c>
      <c r="C23" s="23">
        <v>4.75</v>
      </c>
      <c r="D23" s="23">
        <v>0</v>
      </c>
      <c r="E23" s="23">
        <v>4.875</v>
      </c>
      <c r="F23" s="23">
        <v>5</v>
      </c>
      <c r="G23" s="23">
        <v>5</v>
      </c>
      <c r="H23" s="24">
        <v>5</v>
      </c>
      <c r="I23" s="23">
        <v>5</v>
      </c>
      <c r="J23" s="23">
        <f>AVERAGE(الجدول13[[#This Row],[Linked List eval]:[Sort and Search eval]])</f>
        <v>5</v>
      </c>
      <c r="K23" s="23">
        <v>1</v>
      </c>
      <c r="L23" s="23">
        <v>10</v>
      </c>
      <c r="M23" s="23">
        <v>19.940000000000001</v>
      </c>
      <c r="N23" s="23">
        <f>الجدول13[[#This Row],[Total(10)]]+الجدول13[[#This Row],[Final Lab(20)]]</f>
        <v>29.94</v>
      </c>
    </row>
    <row r="24" spans="1:14" ht="15" x14ac:dyDescent="0.25">
      <c r="A24" s="31">
        <v>432006586</v>
      </c>
      <c r="B24" s="23">
        <v>0</v>
      </c>
      <c r="C24" s="23">
        <v>4.5</v>
      </c>
      <c r="D24" s="23">
        <v>4.5</v>
      </c>
      <c r="E24" s="23">
        <v>4.5</v>
      </c>
      <c r="F24" s="23">
        <v>4</v>
      </c>
      <c r="G24" s="23">
        <v>5</v>
      </c>
      <c r="H24" s="24">
        <v>5</v>
      </c>
      <c r="I24" s="23">
        <v>5</v>
      </c>
      <c r="J24" s="23">
        <f>AVERAGE(الجدول13[[#This Row],[Linked List eval]:[Sort and Search eval]])</f>
        <v>4.75</v>
      </c>
      <c r="K24" s="23">
        <v>1</v>
      </c>
      <c r="L24" s="23">
        <v>10</v>
      </c>
      <c r="M24" s="23">
        <v>16.88</v>
      </c>
      <c r="N24" s="23">
        <f>الجدول13[[#This Row],[Total(10)]]+الجدول13[[#This Row],[Final Lab(20)]]</f>
        <v>26.88</v>
      </c>
    </row>
    <row r="25" spans="1:14" ht="15" x14ac:dyDescent="0.25">
      <c r="A25" s="31">
        <v>432000185</v>
      </c>
      <c r="B25" s="23">
        <v>0</v>
      </c>
      <c r="C25" s="23">
        <v>0</v>
      </c>
      <c r="D25" s="23">
        <v>5</v>
      </c>
      <c r="E25" s="23">
        <v>2.5</v>
      </c>
      <c r="F25" s="23">
        <v>3</v>
      </c>
      <c r="G25" s="23">
        <v>5</v>
      </c>
      <c r="H25" s="24">
        <v>5</v>
      </c>
      <c r="I25" s="23">
        <v>0</v>
      </c>
      <c r="J25" s="23">
        <f>AVERAGE(الجدول13[[#This Row],[Linked List eval]:[Sort and Search eval]])</f>
        <v>3.25</v>
      </c>
      <c r="K25" s="23">
        <v>0</v>
      </c>
      <c r="L25" s="23">
        <f>الجدول13[[#This Row],[HW(5)]]+الجدول13[[#This Row],[Eval(5)]]+الجدول13[[#This Row],[Bonus(1)]]</f>
        <v>5.75</v>
      </c>
      <c r="M25" s="23">
        <v>10.38</v>
      </c>
      <c r="N25" s="23">
        <f>الجدول13[[#This Row],[Total(10)]]+الجدول13[[#This Row],[Final Lab(20)]]</f>
        <v>16.130000000000003</v>
      </c>
    </row>
    <row r="26" spans="1:14" ht="15" x14ac:dyDescent="0.25">
      <c r="A26" s="31">
        <v>432006360</v>
      </c>
      <c r="B26" s="23">
        <v>4.5</v>
      </c>
      <c r="C26" s="23">
        <v>4.75</v>
      </c>
      <c r="D26" s="23">
        <v>0</v>
      </c>
      <c r="E26" s="23">
        <v>4.625</v>
      </c>
      <c r="F26" s="23">
        <v>4</v>
      </c>
      <c r="G26" s="23">
        <v>5</v>
      </c>
      <c r="H26" s="24">
        <v>5</v>
      </c>
      <c r="I26" s="23">
        <v>5</v>
      </c>
      <c r="J26" s="23">
        <f>AVERAGE(الجدول13[[#This Row],[Linked List eval]:[Sort and Search eval]])</f>
        <v>4.75</v>
      </c>
      <c r="K26" s="23">
        <v>1</v>
      </c>
      <c r="L26" s="23">
        <v>10</v>
      </c>
      <c r="M26" s="23">
        <v>20</v>
      </c>
      <c r="N26" s="23">
        <f>الجدول13[[#This Row],[Total(10)]]+الجدول13[[#This Row],[Final Lab(20)]]</f>
        <v>30</v>
      </c>
    </row>
    <row r="27" spans="1:14" ht="15" x14ac:dyDescent="0.25">
      <c r="A27" s="31">
        <v>432008421</v>
      </c>
      <c r="B27" s="23">
        <v>4.125</v>
      </c>
      <c r="C27" s="23">
        <v>4.75</v>
      </c>
      <c r="D27" s="23">
        <v>5</v>
      </c>
      <c r="E27" s="23">
        <v>4.875</v>
      </c>
      <c r="F27" s="23">
        <v>0</v>
      </c>
      <c r="G27" s="23">
        <v>5</v>
      </c>
      <c r="H27" s="24">
        <v>4.5</v>
      </c>
      <c r="I27" s="23">
        <v>5</v>
      </c>
      <c r="J27" s="23">
        <f>AVERAGE(الجدول13[[#This Row],[Linked List eval]:[Sort and Search eval]])</f>
        <v>3.625</v>
      </c>
      <c r="K27" s="23">
        <v>1</v>
      </c>
      <c r="L27" s="23">
        <f>الجدول13[[#This Row],[HW(5)]]+الجدول13[[#This Row],[Eval(5)]]+الجدول13[[#This Row],[Bonus(1)]]</f>
        <v>9.5</v>
      </c>
      <c r="M27" s="23">
        <v>16.63</v>
      </c>
      <c r="N27" s="23">
        <f>الجدول13[[#This Row],[Total(10)]]+الجدول13[[#This Row],[Final Lab(20)]]</f>
        <v>26.13</v>
      </c>
    </row>
  </sheetData>
  <pageMargins left="0.7" right="0.7" top="0.75" bottom="0.75" header="0.3" footer="0.3"/>
  <pageSetup paperSize="9" orientation="landscape" r:id="rId1"/>
  <headerFooter>
    <oddHeader>&amp;C&amp;"-,غامق"CS222 - 3C04
Lab Grades (HW-Eval)</oddHead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rightToLeft="1" zoomScaleNormal="100" zoomScalePageLayoutView="85" workbookViewId="0"/>
  </sheetViews>
  <sheetFormatPr defaultRowHeight="14.25" x14ac:dyDescent="0.2"/>
  <cols>
    <col min="1" max="1" width="10.625" style="2" customWidth="1"/>
    <col min="2" max="4" width="5.625" style="2" customWidth="1"/>
    <col min="5" max="5" width="10.5" style="2" customWidth="1"/>
    <col min="6" max="9" width="5.625" style="2" customWidth="1"/>
    <col min="10" max="10" width="10.625" style="2" customWidth="1"/>
    <col min="11" max="11" width="5.625" style="2" customWidth="1"/>
    <col min="12" max="12" width="10.5" style="2" customWidth="1"/>
    <col min="13" max="14" width="10.625" style="2" customWidth="1"/>
    <col min="15" max="16384" width="9" style="2"/>
  </cols>
  <sheetData>
    <row r="1" spans="1:17" s="1" customFormat="1" ht="48" customHeight="1" x14ac:dyDescent="0.2">
      <c r="A1" s="18" t="s">
        <v>7</v>
      </c>
      <c r="B1" s="19" t="s">
        <v>0</v>
      </c>
      <c r="C1" s="19" t="s">
        <v>1</v>
      </c>
      <c r="D1" s="19" t="s">
        <v>2</v>
      </c>
      <c r="E1" s="21" t="s">
        <v>8</v>
      </c>
      <c r="F1" s="17" t="s">
        <v>3</v>
      </c>
      <c r="G1" s="17" t="s">
        <v>4</v>
      </c>
      <c r="H1" s="17" t="s">
        <v>5</v>
      </c>
      <c r="I1" s="17" t="s">
        <v>6</v>
      </c>
      <c r="J1" s="18" t="s">
        <v>12</v>
      </c>
      <c r="K1" s="20" t="s">
        <v>11</v>
      </c>
      <c r="L1" s="18" t="s">
        <v>10</v>
      </c>
      <c r="M1" s="21" t="s">
        <v>13</v>
      </c>
      <c r="N1" s="18" t="s">
        <v>14</v>
      </c>
    </row>
    <row r="2" spans="1:17" ht="15" x14ac:dyDescent="0.25">
      <c r="A2" s="22">
        <v>430002746</v>
      </c>
      <c r="B2" s="23">
        <v>0</v>
      </c>
      <c r="C2" s="23">
        <v>4.5</v>
      </c>
      <c r="D2" s="23">
        <v>4.5</v>
      </c>
      <c r="E2" s="23">
        <v>4.5</v>
      </c>
      <c r="F2" s="23">
        <v>4.5</v>
      </c>
      <c r="G2" s="23">
        <v>4</v>
      </c>
      <c r="H2" s="24">
        <v>5</v>
      </c>
      <c r="I2" s="23">
        <v>5</v>
      </c>
      <c r="J2" s="23">
        <f>AVERAGE(الجدول134[[#This Row],[Linked List eval]:[Sort and Search eval]])</f>
        <v>4.625</v>
      </c>
      <c r="K2" s="23">
        <v>1</v>
      </c>
      <c r="L2" s="23">
        <v>10</v>
      </c>
      <c r="M2" s="26">
        <v>13.13</v>
      </c>
      <c r="N2" s="23">
        <f>الجدول134[[#This Row],[Total(10)]]+الجدول134[[#This Row],[Final Lab(20)]]</f>
        <v>23.130000000000003</v>
      </c>
      <c r="P2" s="33" t="s">
        <v>19</v>
      </c>
      <c r="Q2" s="33" t="s">
        <v>18</v>
      </c>
    </row>
    <row r="3" spans="1:17" ht="15" x14ac:dyDescent="0.25">
      <c r="A3" s="22">
        <v>431000905</v>
      </c>
      <c r="B3" s="23">
        <v>4</v>
      </c>
      <c r="C3" s="23">
        <v>3.5</v>
      </c>
      <c r="D3" s="23">
        <v>4</v>
      </c>
      <c r="E3" s="23">
        <v>4</v>
      </c>
      <c r="F3" s="23">
        <v>4.5</v>
      </c>
      <c r="G3" s="23">
        <v>4</v>
      </c>
      <c r="H3" s="24">
        <v>5</v>
      </c>
      <c r="I3" s="23">
        <v>5</v>
      </c>
      <c r="J3" s="23">
        <f>AVERAGE(الجدول134[[#This Row],[Linked List eval]:[Sort and Search eval]])</f>
        <v>4.625</v>
      </c>
      <c r="K3" s="23">
        <v>1</v>
      </c>
      <c r="L3" s="23">
        <f>الجدول134[[#This Row],[HW(5)]]+الجدول134[[#This Row],[Eval(5)]]+الجدول134[[#This Row],[Bonus(1)]]</f>
        <v>9.625</v>
      </c>
      <c r="M3" s="26">
        <v>18.13</v>
      </c>
      <c r="N3" s="23">
        <f>الجدول134[[#This Row],[Total(10)]]+الجدول134[[#This Row],[Final Lab(20)]]</f>
        <v>27.754999999999999</v>
      </c>
      <c r="P3" s="33">
        <f>AVERAGE(الجدول134[Final Lab(20)])</f>
        <v>15.857586206896553</v>
      </c>
      <c r="Q3" s="33" t="s">
        <v>16</v>
      </c>
    </row>
    <row r="4" spans="1:17" ht="15" x14ac:dyDescent="0.25">
      <c r="A4" s="22">
        <v>431000904</v>
      </c>
      <c r="B4" s="23">
        <v>3.5</v>
      </c>
      <c r="C4" s="23">
        <v>3.75</v>
      </c>
      <c r="D4" s="23">
        <v>2.5</v>
      </c>
      <c r="E4" s="23">
        <v>3.625</v>
      </c>
      <c r="F4" s="23">
        <v>5</v>
      </c>
      <c r="G4" s="23">
        <v>5</v>
      </c>
      <c r="H4" s="24">
        <v>5</v>
      </c>
      <c r="I4" s="23">
        <v>5</v>
      </c>
      <c r="J4" s="23">
        <f>AVERAGE(الجدول134[[#This Row],[Linked List eval]:[Sort and Search eval]])</f>
        <v>5</v>
      </c>
      <c r="K4" s="23">
        <v>1</v>
      </c>
      <c r="L4" s="23">
        <f>الجدول134[[#This Row],[HW(5)]]+الجدول134[[#This Row],[Eval(5)]]+الجدول134[[#This Row],[Bonus(1)]]</f>
        <v>9.625</v>
      </c>
      <c r="M4" s="29">
        <v>16.5</v>
      </c>
      <c r="N4" s="23">
        <f>الجدول134[[#This Row],[Total(10)]]+الجدول134[[#This Row],[Final Lab(20)]]</f>
        <v>26.125</v>
      </c>
      <c r="P4" s="33">
        <f>MIN(الجدول134[Final Lab(20)])</f>
        <v>6.19</v>
      </c>
      <c r="Q4" s="33" t="s">
        <v>15</v>
      </c>
    </row>
    <row r="5" spans="1:17" ht="15" x14ac:dyDescent="0.25">
      <c r="A5" s="22">
        <v>431003101</v>
      </c>
      <c r="B5" s="23">
        <v>0</v>
      </c>
      <c r="C5" s="23">
        <v>3.75</v>
      </c>
      <c r="D5" s="23">
        <v>4.75</v>
      </c>
      <c r="E5" s="23">
        <v>4.25</v>
      </c>
      <c r="F5" s="23">
        <v>5</v>
      </c>
      <c r="G5" s="23">
        <v>5</v>
      </c>
      <c r="H5" s="24">
        <v>5</v>
      </c>
      <c r="I5" s="23">
        <v>5</v>
      </c>
      <c r="J5" s="23">
        <f>AVERAGE(الجدول134[[#This Row],[Linked List eval]:[Sort and Search eval]])</f>
        <v>5</v>
      </c>
      <c r="K5" s="23">
        <v>1</v>
      </c>
      <c r="L5" s="23">
        <v>10</v>
      </c>
      <c r="M5" s="26">
        <v>18.190000000000001</v>
      </c>
      <c r="N5" s="23">
        <f>الجدول134[[#This Row],[Total(10)]]+الجدول134[[#This Row],[Final Lab(20)]]</f>
        <v>28.19</v>
      </c>
      <c r="P5" s="33">
        <v>20</v>
      </c>
      <c r="Q5" s="33" t="s">
        <v>17</v>
      </c>
    </row>
    <row r="6" spans="1:17" ht="15" x14ac:dyDescent="0.25">
      <c r="A6" s="22">
        <v>431000725</v>
      </c>
      <c r="B6" s="23">
        <v>0</v>
      </c>
      <c r="C6" s="23">
        <v>2.75</v>
      </c>
      <c r="D6" s="23">
        <v>4.75</v>
      </c>
      <c r="E6" s="23">
        <v>3.75</v>
      </c>
      <c r="F6" s="23">
        <v>5</v>
      </c>
      <c r="G6" s="23">
        <v>4</v>
      </c>
      <c r="H6" s="24">
        <v>5</v>
      </c>
      <c r="I6" s="23">
        <v>5</v>
      </c>
      <c r="J6" s="23">
        <f>AVERAGE(الجدول134[[#This Row],[Linked List eval]:[Sort and Search eval]])</f>
        <v>4.75</v>
      </c>
      <c r="K6" s="23">
        <v>1</v>
      </c>
      <c r="L6" s="23">
        <f>الجدول134[[#This Row],[HW(5)]]+الجدول134[[#This Row],[Eval(5)]]+الجدول134[[#This Row],[Bonus(1)]]</f>
        <v>9.5</v>
      </c>
      <c r="M6" s="26">
        <v>17.440000000000001</v>
      </c>
      <c r="N6" s="23">
        <f>الجدول134[[#This Row],[Total(10)]]+الجدول134[[#This Row],[Final Lab(20)]]</f>
        <v>26.94</v>
      </c>
    </row>
    <row r="7" spans="1:17" ht="15" x14ac:dyDescent="0.25">
      <c r="A7" s="22">
        <v>431001464</v>
      </c>
      <c r="B7" s="23">
        <v>0</v>
      </c>
      <c r="C7" s="23">
        <v>3.5</v>
      </c>
      <c r="D7" s="23">
        <v>2.75</v>
      </c>
      <c r="E7" s="23">
        <v>3.125</v>
      </c>
      <c r="F7" s="23">
        <v>4</v>
      </c>
      <c r="G7" s="23">
        <v>4</v>
      </c>
      <c r="H7" s="24">
        <v>5</v>
      </c>
      <c r="I7" s="23">
        <v>5</v>
      </c>
      <c r="J7" s="23">
        <f>AVERAGE(الجدول134[[#This Row],[Linked List eval]:[Sort and Search eval]])</f>
        <v>4.5</v>
      </c>
      <c r="K7" s="23">
        <v>1</v>
      </c>
      <c r="L7" s="23">
        <f>الجدول134[[#This Row],[HW(5)]]+الجدول134[[#This Row],[Eval(5)]]+الجدول134[[#This Row],[Bonus(1)]]</f>
        <v>8.625</v>
      </c>
      <c r="M7" s="26">
        <v>14.69</v>
      </c>
      <c r="N7" s="23">
        <f>الجدول134[[#This Row],[Total(10)]]+الجدول134[[#This Row],[Final Lab(20)]]</f>
        <v>23.314999999999998</v>
      </c>
    </row>
    <row r="8" spans="1:17" ht="15" x14ac:dyDescent="0.25">
      <c r="A8" s="22">
        <v>431000289</v>
      </c>
      <c r="B8" s="23">
        <v>0</v>
      </c>
      <c r="C8" s="23">
        <v>4.5</v>
      </c>
      <c r="D8" s="23">
        <v>0.75</v>
      </c>
      <c r="E8" s="23">
        <v>2.625</v>
      </c>
      <c r="F8" s="23">
        <v>2.5</v>
      </c>
      <c r="G8" s="23">
        <v>4</v>
      </c>
      <c r="H8" s="24">
        <v>5</v>
      </c>
      <c r="I8" s="23">
        <v>5</v>
      </c>
      <c r="J8" s="23">
        <f>AVERAGE(الجدول134[[#This Row],[Linked List eval]:[Sort and Search eval]])</f>
        <v>4.125</v>
      </c>
      <c r="K8" s="23">
        <v>1</v>
      </c>
      <c r="L8" s="23">
        <f>الجدول134[[#This Row],[HW(5)]]+الجدول134[[#This Row],[Eval(5)]]+الجدول134[[#This Row],[Bonus(1)]]</f>
        <v>7.75</v>
      </c>
      <c r="M8" s="26">
        <v>16.059999999999999</v>
      </c>
      <c r="N8" s="23">
        <f>الجدول134[[#This Row],[Total(10)]]+الجدول134[[#This Row],[Final Lab(20)]]</f>
        <v>23.81</v>
      </c>
    </row>
    <row r="9" spans="1:17" ht="15" x14ac:dyDescent="0.25">
      <c r="A9" s="22">
        <v>431006563</v>
      </c>
      <c r="B9" s="23">
        <v>4</v>
      </c>
      <c r="C9" s="23">
        <v>3.5</v>
      </c>
      <c r="D9" s="23">
        <v>3</v>
      </c>
      <c r="E9" s="23">
        <v>3.75</v>
      </c>
      <c r="F9" s="23">
        <v>5</v>
      </c>
      <c r="G9" s="23">
        <v>0.5</v>
      </c>
      <c r="H9" s="24">
        <v>5</v>
      </c>
      <c r="I9" s="23">
        <v>5</v>
      </c>
      <c r="J9" s="23">
        <f>AVERAGE(الجدول134[[#This Row],[Linked List eval]:[Sort and Search eval]])</f>
        <v>3.875</v>
      </c>
      <c r="K9" s="23">
        <v>1</v>
      </c>
      <c r="L9" s="23">
        <f>الجدول134[[#This Row],[HW(5)]]+الجدول134[[#This Row],[Eval(5)]]+الجدول134[[#This Row],[Bonus(1)]]</f>
        <v>8.625</v>
      </c>
      <c r="M9" s="26">
        <v>18.38</v>
      </c>
      <c r="N9" s="23">
        <f>الجدول134[[#This Row],[Total(10)]]+الجدول134[[#This Row],[Final Lab(20)]]</f>
        <v>27.004999999999999</v>
      </c>
    </row>
    <row r="10" spans="1:17" ht="15" x14ac:dyDescent="0.25">
      <c r="A10" s="22">
        <v>431000690</v>
      </c>
      <c r="B10" s="23">
        <v>0</v>
      </c>
      <c r="C10" s="23">
        <v>2.75</v>
      </c>
      <c r="D10" s="23">
        <v>4.75</v>
      </c>
      <c r="E10" s="23">
        <v>3.75</v>
      </c>
      <c r="F10" s="23">
        <v>4.5</v>
      </c>
      <c r="G10" s="23">
        <v>5</v>
      </c>
      <c r="H10" s="24">
        <v>5</v>
      </c>
      <c r="I10" s="23">
        <v>5</v>
      </c>
      <c r="J10" s="23">
        <f>AVERAGE(الجدول134[[#This Row],[Linked List eval]:[Sort and Search eval]])</f>
        <v>4.875</v>
      </c>
      <c r="K10" s="23">
        <v>1</v>
      </c>
      <c r="L10" s="23">
        <f>الجدول134[[#This Row],[HW(5)]]+الجدول134[[#This Row],[Eval(5)]]+الجدول134[[#This Row],[Bonus(1)]]</f>
        <v>9.625</v>
      </c>
      <c r="M10" s="26">
        <v>17.5</v>
      </c>
      <c r="N10" s="23">
        <f>الجدول134[[#This Row],[Total(10)]]+الجدول134[[#This Row],[Final Lab(20)]]</f>
        <v>27.125</v>
      </c>
    </row>
    <row r="11" spans="1:17" ht="15" x14ac:dyDescent="0.25">
      <c r="A11" s="22">
        <v>431001288</v>
      </c>
      <c r="B11" s="23">
        <v>5</v>
      </c>
      <c r="C11" s="23">
        <v>4.5</v>
      </c>
      <c r="D11" s="23">
        <v>4.75</v>
      </c>
      <c r="E11" s="23">
        <v>4.875</v>
      </c>
      <c r="F11" s="23">
        <v>4</v>
      </c>
      <c r="G11" s="23">
        <v>4</v>
      </c>
      <c r="H11" s="24">
        <v>5</v>
      </c>
      <c r="I11" s="23">
        <v>5</v>
      </c>
      <c r="J11" s="23">
        <f>AVERAGE(الجدول134[[#This Row],[Linked List eval]:[Sort and Search eval]])</f>
        <v>4.5</v>
      </c>
      <c r="K11" s="23">
        <v>1</v>
      </c>
      <c r="L11" s="23">
        <v>10</v>
      </c>
      <c r="M11" s="26">
        <v>15.38</v>
      </c>
      <c r="N11" s="23">
        <f>الجدول134[[#This Row],[Total(10)]]+الجدول134[[#This Row],[Final Lab(20)]]</f>
        <v>25.380000000000003</v>
      </c>
    </row>
    <row r="12" spans="1:17" ht="15" x14ac:dyDescent="0.25">
      <c r="A12" s="22">
        <v>431000536</v>
      </c>
      <c r="B12" s="23">
        <v>5</v>
      </c>
      <c r="C12" s="23">
        <v>4</v>
      </c>
      <c r="D12" s="23">
        <v>4.25</v>
      </c>
      <c r="E12" s="23">
        <v>4.625</v>
      </c>
      <c r="F12" s="23">
        <v>5</v>
      </c>
      <c r="G12" s="23">
        <v>4.5</v>
      </c>
      <c r="H12" s="24">
        <v>5</v>
      </c>
      <c r="I12" s="23">
        <v>5</v>
      </c>
      <c r="J12" s="23">
        <f>AVERAGE(الجدول134[[#This Row],[Linked List eval]:[Sort and Search eval]])</f>
        <v>4.875</v>
      </c>
      <c r="K12" s="23">
        <v>1</v>
      </c>
      <c r="L12" s="23">
        <v>10</v>
      </c>
      <c r="M12" s="29">
        <v>19.88</v>
      </c>
      <c r="N12" s="23">
        <f>الجدول134[[#This Row],[Total(10)]]+الجدول134[[#This Row],[Final Lab(20)]]</f>
        <v>29.88</v>
      </c>
    </row>
    <row r="13" spans="1:17" ht="15" x14ac:dyDescent="0.25">
      <c r="A13" s="22">
        <v>431000833</v>
      </c>
      <c r="B13" s="23">
        <v>0</v>
      </c>
      <c r="C13" s="23">
        <v>4</v>
      </c>
      <c r="D13" s="23">
        <v>3.25</v>
      </c>
      <c r="E13" s="23">
        <v>3.625</v>
      </c>
      <c r="F13" s="23">
        <v>4.5</v>
      </c>
      <c r="G13" s="23">
        <v>5</v>
      </c>
      <c r="H13" s="24">
        <v>5</v>
      </c>
      <c r="I13" s="25">
        <v>0.5</v>
      </c>
      <c r="J13" s="23">
        <f>AVERAGE(الجدول134[[#This Row],[Linked List eval]:[Sort and Search eval]])</f>
        <v>3.75</v>
      </c>
      <c r="K13" s="23">
        <v>0</v>
      </c>
      <c r="L13" s="23">
        <f>الجدول134[[#This Row],[HW(5)]]+الجدول134[[#This Row],[Eval(5)]]+الجدول134[[#This Row],[Bonus(1)]]</f>
        <v>7.375</v>
      </c>
      <c r="M13" s="26">
        <v>19.63</v>
      </c>
      <c r="N13" s="23">
        <f>الجدول134[[#This Row],[Total(10)]]+الجدول134[[#This Row],[Final Lab(20)]]</f>
        <v>27.004999999999999</v>
      </c>
    </row>
    <row r="14" spans="1:17" ht="15" x14ac:dyDescent="0.25">
      <c r="A14" s="22">
        <v>431001146</v>
      </c>
      <c r="B14" s="23">
        <v>2</v>
      </c>
      <c r="C14" s="23">
        <v>3.75</v>
      </c>
      <c r="D14" s="23">
        <v>4.75</v>
      </c>
      <c r="E14" s="23">
        <v>4.25</v>
      </c>
      <c r="F14" s="23">
        <v>5</v>
      </c>
      <c r="G14" s="23">
        <v>4</v>
      </c>
      <c r="H14" s="24">
        <v>5</v>
      </c>
      <c r="I14" s="23">
        <v>5</v>
      </c>
      <c r="J14" s="23">
        <f>AVERAGE(الجدول134[[#This Row],[Linked List eval]:[Sort and Search eval]])</f>
        <v>4.75</v>
      </c>
      <c r="K14" s="23">
        <v>1</v>
      </c>
      <c r="L14" s="23">
        <f>الجدول134[[#This Row],[HW(5)]]+الجدول134[[#This Row],[Eval(5)]]+الجدول134[[#This Row],[Bonus(1)]]</f>
        <v>10</v>
      </c>
      <c r="M14" s="26">
        <v>10.63</v>
      </c>
      <c r="N14" s="23">
        <f>الجدول134[[#This Row],[Total(10)]]+الجدول134[[#This Row],[Final Lab(20)]]</f>
        <v>20.630000000000003</v>
      </c>
    </row>
    <row r="15" spans="1:17" ht="15" x14ac:dyDescent="0.25">
      <c r="A15" s="22">
        <v>431000706</v>
      </c>
      <c r="B15" s="23">
        <v>0</v>
      </c>
      <c r="C15" s="23">
        <v>0</v>
      </c>
      <c r="D15" s="23">
        <v>0.75</v>
      </c>
      <c r="E15" s="23">
        <v>0.375</v>
      </c>
      <c r="F15" s="23">
        <v>5</v>
      </c>
      <c r="G15" s="23">
        <v>4.5</v>
      </c>
      <c r="H15" s="24">
        <v>5</v>
      </c>
      <c r="I15" s="23">
        <v>5</v>
      </c>
      <c r="J15" s="23">
        <f>AVERAGE(الجدول134[[#This Row],[Linked List eval]:[Sort and Search eval]])</f>
        <v>4.875</v>
      </c>
      <c r="K15" s="23">
        <v>1</v>
      </c>
      <c r="L15" s="23">
        <f>الجدول134[[#This Row],[HW(5)]]+الجدول134[[#This Row],[Eval(5)]]+الجدول134[[#This Row],[Bonus(1)]]</f>
        <v>6.25</v>
      </c>
      <c r="M15" s="26">
        <v>7.38</v>
      </c>
      <c r="N15" s="23">
        <f>الجدول134[[#This Row],[Total(10)]]+الجدول134[[#This Row],[Final Lab(20)]]</f>
        <v>13.629999999999999</v>
      </c>
    </row>
    <row r="16" spans="1:17" ht="15" x14ac:dyDescent="0.25">
      <c r="A16" s="22">
        <v>431000525</v>
      </c>
      <c r="B16" s="23">
        <v>4.5</v>
      </c>
      <c r="C16" s="23">
        <v>3.25</v>
      </c>
      <c r="D16" s="23">
        <v>0</v>
      </c>
      <c r="E16" s="23">
        <v>3.875</v>
      </c>
      <c r="F16" s="23">
        <v>1</v>
      </c>
      <c r="G16" s="23">
        <v>0</v>
      </c>
      <c r="H16" s="24">
        <v>5</v>
      </c>
      <c r="I16" s="23">
        <v>0.5</v>
      </c>
      <c r="J16" s="23">
        <f>AVERAGE(الجدول134[[#This Row],[Linked List eval]:[Sort and Search eval]])</f>
        <v>1.625</v>
      </c>
      <c r="K16" s="23">
        <v>0</v>
      </c>
      <c r="L16" s="23">
        <f>الجدول134[[#This Row],[HW(5)]]+الجدول134[[#This Row],[Eval(5)]]+الجدول134[[#This Row],[Bonus(1)]]</f>
        <v>5.5</v>
      </c>
      <c r="M16" s="26">
        <v>14.06</v>
      </c>
      <c r="N16" s="23">
        <f>الجدول134[[#This Row],[Total(10)]]+الجدول134[[#This Row],[Final Lab(20)]]</f>
        <v>19.560000000000002</v>
      </c>
    </row>
    <row r="17" spans="1:14" ht="15" x14ac:dyDescent="0.25">
      <c r="A17" s="22">
        <v>431002002</v>
      </c>
      <c r="B17" s="23">
        <v>2.5</v>
      </c>
      <c r="C17" s="23">
        <v>2.75</v>
      </c>
      <c r="D17" s="23">
        <v>3.75</v>
      </c>
      <c r="E17" s="23">
        <v>3.25</v>
      </c>
      <c r="F17" s="23">
        <v>5</v>
      </c>
      <c r="G17" s="23">
        <v>4</v>
      </c>
      <c r="H17" s="24">
        <v>5</v>
      </c>
      <c r="I17" s="23">
        <v>5</v>
      </c>
      <c r="J17" s="23">
        <f>AVERAGE(الجدول134[[#This Row],[Linked List eval]:[Sort and Search eval]])</f>
        <v>4.75</v>
      </c>
      <c r="K17" s="23">
        <v>1</v>
      </c>
      <c r="L17" s="23">
        <f>الجدول134[[#This Row],[HW(5)]]+الجدول134[[#This Row],[Eval(5)]]+الجدول134[[#This Row],[Bonus(1)]]</f>
        <v>9</v>
      </c>
      <c r="M17" s="26">
        <v>17.559999999999999</v>
      </c>
      <c r="N17" s="23">
        <f>الجدول134[[#This Row],[Total(10)]]+الجدول134[[#This Row],[Final Lab(20)]]</f>
        <v>26.56</v>
      </c>
    </row>
    <row r="18" spans="1:14" ht="15" x14ac:dyDescent="0.25">
      <c r="A18" s="22">
        <v>431002003</v>
      </c>
      <c r="B18" s="23">
        <v>4.25</v>
      </c>
      <c r="C18" s="23">
        <v>4.5</v>
      </c>
      <c r="D18" s="23">
        <v>4.75</v>
      </c>
      <c r="E18" s="23">
        <v>4.625</v>
      </c>
      <c r="F18" s="23">
        <v>1.5</v>
      </c>
      <c r="G18" s="23">
        <v>4</v>
      </c>
      <c r="H18" s="24">
        <v>5</v>
      </c>
      <c r="I18" s="23">
        <v>5</v>
      </c>
      <c r="J18" s="23">
        <f>AVERAGE(الجدول134[[#This Row],[Linked List eval]:[Sort and Search eval]])</f>
        <v>3.875</v>
      </c>
      <c r="K18" s="23">
        <v>1</v>
      </c>
      <c r="L18" s="23">
        <f>الجدول134[[#This Row],[HW(5)]]+الجدول134[[#This Row],[Eval(5)]]+الجدول134[[#This Row],[Bonus(1)]]</f>
        <v>9.5</v>
      </c>
      <c r="M18" s="26">
        <v>18.13</v>
      </c>
      <c r="N18" s="23">
        <f>الجدول134[[#This Row],[Total(10)]]+الجدول134[[#This Row],[Final Lab(20)]]</f>
        <v>27.63</v>
      </c>
    </row>
    <row r="19" spans="1:14" ht="15" x14ac:dyDescent="0.25">
      <c r="A19" s="22">
        <v>431000862</v>
      </c>
      <c r="B19" s="23">
        <v>4.25</v>
      </c>
      <c r="C19" s="23">
        <v>4.75</v>
      </c>
      <c r="D19" s="23">
        <v>4.75</v>
      </c>
      <c r="E19" s="23">
        <v>4.75</v>
      </c>
      <c r="F19" s="23">
        <v>5</v>
      </c>
      <c r="G19" s="23">
        <v>5</v>
      </c>
      <c r="H19" s="24">
        <v>5</v>
      </c>
      <c r="I19" s="23">
        <v>5</v>
      </c>
      <c r="J19" s="23">
        <f>AVERAGE(الجدول134[[#This Row],[Linked List eval]:[Sort and Search eval]])</f>
        <v>5</v>
      </c>
      <c r="K19" s="23">
        <v>1</v>
      </c>
      <c r="L19" s="23">
        <v>10</v>
      </c>
      <c r="M19" s="26">
        <v>18.25</v>
      </c>
      <c r="N19" s="23">
        <f>الجدول134[[#This Row],[Total(10)]]+الجدول134[[#This Row],[Final Lab(20)]]</f>
        <v>28.25</v>
      </c>
    </row>
    <row r="20" spans="1:14" ht="15" x14ac:dyDescent="0.25">
      <c r="A20" s="22">
        <v>430002803</v>
      </c>
      <c r="B20" s="23">
        <v>3.5</v>
      </c>
      <c r="C20" s="23">
        <v>3.5</v>
      </c>
      <c r="D20" s="23">
        <v>4.5</v>
      </c>
      <c r="E20" s="23">
        <v>4</v>
      </c>
      <c r="F20" s="23">
        <v>4.5</v>
      </c>
      <c r="G20" s="23">
        <v>4</v>
      </c>
      <c r="H20" s="24">
        <v>5</v>
      </c>
      <c r="I20" s="23">
        <v>5</v>
      </c>
      <c r="J20" s="23">
        <f>AVERAGE(الجدول134[[#This Row],[Linked List eval]:[Sort and Search eval]])</f>
        <v>4.625</v>
      </c>
      <c r="K20" s="23">
        <v>1</v>
      </c>
      <c r="L20" s="23">
        <f>الجدول134[[#This Row],[HW(5)]]+الجدول134[[#This Row],[Eval(5)]]+الجدول134[[#This Row],[Bonus(1)]]</f>
        <v>9.625</v>
      </c>
      <c r="M20" s="26">
        <v>16</v>
      </c>
      <c r="N20" s="23">
        <f>الجدول134[[#This Row],[Total(10)]]+الجدول134[[#This Row],[Final Lab(20)]]</f>
        <v>25.625</v>
      </c>
    </row>
    <row r="21" spans="1:14" ht="15" x14ac:dyDescent="0.25">
      <c r="A21" s="22">
        <v>431000336</v>
      </c>
      <c r="B21" s="23">
        <v>0</v>
      </c>
      <c r="C21" s="23">
        <v>5</v>
      </c>
      <c r="D21" s="23">
        <v>3.75</v>
      </c>
      <c r="E21" s="23">
        <v>4.375</v>
      </c>
      <c r="F21" s="23">
        <v>4.5</v>
      </c>
      <c r="G21" s="23">
        <v>0</v>
      </c>
      <c r="H21" s="24">
        <v>5</v>
      </c>
      <c r="I21" s="23">
        <v>5</v>
      </c>
      <c r="J21" s="23">
        <f>AVERAGE(الجدول134[[#This Row],[Linked List eval]:[Sort and Search eval]])</f>
        <v>3.625</v>
      </c>
      <c r="K21" s="23">
        <v>1</v>
      </c>
      <c r="L21" s="23">
        <f>الجدول134[[#This Row],[HW(5)]]+الجدول134[[#This Row],[Eval(5)]]+الجدول134[[#This Row],[Bonus(1)]]</f>
        <v>9</v>
      </c>
      <c r="M21" s="26">
        <v>6.19</v>
      </c>
      <c r="N21" s="23">
        <f>الجدول134[[#This Row],[Total(10)]]+الجدول134[[#This Row],[Final Lab(20)]]</f>
        <v>15.190000000000001</v>
      </c>
    </row>
    <row r="22" spans="1:14" ht="15" x14ac:dyDescent="0.25">
      <c r="A22" s="22">
        <v>431001880</v>
      </c>
      <c r="B22" s="23">
        <v>0</v>
      </c>
      <c r="C22" s="23">
        <v>4.5</v>
      </c>
      <c r="D22" s="23">
        <v>3.75</v>
      </c>
      <c r="E22" s="23">
        <v>4.125</v>
      </c>
      <c r="F22" s="23">
        <v>4.5</v>
      </c>
      <c r="G22" s="23">
        <v>0</v>
      </c>
      <c r="H22" s="24">
        <v>5</v>
      </c>
      <c r="I22" s="23">
        <v>5</v>
      </c>
      <c r="J22" s="23">
        <f>AVERAGE(الجدول134[[#This Row],[Linked List eval]:[Sort and Search eval]])</f>
        <v>3.625</v>
      </c>
      <c r="K22" s="23">
        <v>1</v>
      </c>
      <c r="L22" s="23">
        <f>الجدول134[[#This Row],[HW(5)]]+الجدول134[[#This Row],[Eval(5)]]+الجدول134[[#This Row],[Bonus(1)]]</f>
        <v>8.75</v>
      </c>
      <c r="M22" s="26">
        <v>7.69</v>
      </c>
      <c r="N22" s="23">
        <f>الجدول134[[#This Row],[Total(10)]]+الجدول134[[#This Row],[Final Lab(20)]]</f>
        <v>16.440000000000001</v>
      </c>
    </row>
    <row r="23" spans="1:14" ht="15" x14ac:dyDescent="0.25">
      <c r="A23" s="22">
        <v>431001736</v>
      </c>
      <c r="B23" s="23">
        <v>0</v>
      </c>
      <c r="C23" s="23">
        <v>3.5</v>
      </c>
      <c r="D23" s="23">
        <v>4.25</v>
      </c>
      <c r="E23" s="23">
        <v>3.875</v>
      </c>
      <c r="F23" s="23">
        <v>5</v>
      </c>
      <c r="G23" s="23">
        <v>5</v>
      </c>
      <c r="H23" s="24">
        <v>5</v>
      </c>
      <c r="I23" s="23">
        <v>0</v>
      </c>
      <c r="J23" s="23">
        <f>AVERAGE(الجدول134[[#This Row],[Linked List eval]:[Sort and Search eval]])</f>
        <v>3.75</v>
      </c>
      <c r="K23" s="23">
        <v>0</v>
      </c>
      <c r="L23" s="23">
        <f>الجدول134[[#This Row],[HW(5)]]+الجدول134[[#This Row],[Eval(5)]]+الجدول134[[#This Row],[Bonus(1)]]</f>
        <v>7.625</v>
      </c>
      <c r="M23" s="26">
        <v>14.25</v>
      </c>
      <c r="N23" s="23">
        <f>الجدول134[[#This Row],[Total(10)]]+الجدول134[[#This Row],[Final Lab(20)]]</f>
        <v>21.875</v>
      </c>
    </row>
    <row r="24" spans="1:14" ht="15" x14ac:dyDescent="0.25">
      <c r="A24" s="22">
        <v>431000133</v>
      </c>
      <c r="B24" s="23">
        <v>0</v>
      </c>
      <c r="C24" s="23">
        <v>3.5</v>
      </c>
      <c r="D24" s="23">
        <v>3.75</v>
      </c>
      <c r="E24" s="23">
        <v>3.625</v>
      </c>
      <c r="F24" s="23">
        <v>5</v>
      </c>
      <c r="G24" s="23">
        <v>0</v>
      </c>
      <c r="H24" s="24">
        <v>5</v>
      </c>
      <c r="I24" s="23">
        <v>5</v>
      </c>
      <c r="J24" s="23">
        <f>AVERAGE(الجدول134[[#This Row],[Linked List eval]:[Sort and Search eval]])</f>
        <v>3.75</v>
      </c>
      <c r="K24" s="23">
        <v>1</v>
      </c>
      <c r="L24" s="23">
        <f>الجدول134[[#This Row],[HW(5)]]+الجدول134[[#This Row],[Eval(5)]]+الجدول134[[#This Row],[Bonus(1)]]</f>
        <v>8.375</v>
      </c>
      <c r="M24" s="26">
        <v>19</v>
      </c>
      <c r="N24" s="23">
        <f>الجدول134[[#This Row],[Total(10)]]+الجدول134[[#This Row],[Final Lab(20)]]</f>
        <v>27.375</v>
      </c>
    </row>
    <row r="25" spans="1:14" ht="15" x14ac:dyDescent="0.25">
      <c r="A25" s="22">
        <v>431000227</v>
      </c>
      <c r="B25" s="23">
        <v>4.5</v>
      </c>
      <c r="C25" s="23">
        <v>4.25</v>
      </c>
      <c r="D25" s="23">
        <v>4.75</v>
      </c>
      <c r="E25" s="23">
        <v>4.625</v>
      </c>
      <c r="F25" s="23">
        <v>4</v>
      </c>
      <c r="G25" s="23">
        <v>4</v>
      </c>
      <c r="H25" s="24">
        <v>5</v>
      </c>
      <c r="I25" s="23">
        <v>5</v>
      </c>
      <c r="J25" s="23">
        <f>AVERAGE(الجدول134[[#This Row],[Linked List eval]:[Sort and Search eval]])</f>
        <v>4.5</v>
      </c>
      <c r="K25" s="23">
        <v>1</v>
      </c>
      <c r="L25" s="23">
        <v>10</v>
      </c>
      <c r="M25" s="26">
        <v>18.75</v>
      </c>
      <c r="N25" s="23">
        <f>الجدول134[[#This Row],[Total(10)]]+الجدول134[[#This Row],[Final Lab(20)]]</f>
        <v>28.75</v>
      </c>
    </row>
    <row r="26" spans="1:14" ht="15" x14ac:dyDescent="0.25">
      <c r="A26" s="22">
        <v>431006583</v>
      </c>
      <c r="B26" s="23">
        <v>3.75</v>
      </c>
      <c r="C26" s="23">
        <v>3.5</v>
      </c>
      <c r="D26" s="23">
        <v>2.5</v>
      </c>
      <c r="E26" s="23">
        <v>3.625</v>
      </c>
      <c r="F26" s="23">
        <v>4.5</v>
      </c>
      <c r="G26" s="23">
        <v>0</v>
      </c>
      <c r="H26" s="24">
        <v>5</v>
      </c>
      <c r="I26" s="23">
        <v>5</v>
      </c>
      <c r="J26" s="23">
        <f>AVERAGE(الجدول134[[#This Row],[Linked List eval]:[Sort and Search eval]])</f>
        <v>3.625</v>
      </c>
      <c r="K26" s="23">
        <v>1</v>
      </c>
      <c r="L26" s="23">
        <f>الجدول134[[#This Row],[HW(5)]]+الجدول134[[#This Row],[Eval(5)]]+الجدول134[[#This Row],[Bonus(1)]]</f>
        <v>8.25</v>
      </c>
      <c r="M26" s="26">
        <v>18.88</v>
      </c>
      <c r="N26" s="23">
        <f>الجدول134[[#This Row],[Total(10)]]+الجدول134[[#This Row],[Final Lab(20)]]</f>
        <v>27.13</v>
      </c>
    </row>
    <row r="27" spans="1:14" ht="15" x14ac:dyDescent="0.25">
      <c r="A27" s="22">
        <v>431004064</v>
      </c>
      <c r="B27" s="25">
        <v>0</v>
      </c>
      <c r="C27" s="25">
        <v>4.5</v>
      </c>
      <c r="D27" s="23">
        <v>4.75</v>
      </c>
      <c r="E27" s="23">
        <v>4.625</v>
      </c>
      <c r="F27" s="23">
        <v>5</v>
      </c>
      <c r="G27" s="23">
        <v>1.5</v>
      </c>
      <c r="H27" s="24">
        <v>5</v>
      </c>
      <c r="I27" s="23">
        <v>5</v>
      </c>
      <c r="J27" s="23">
        <f>AVERAGE(الجدول134[[#This Row],[Linked List eval]:[Sort and Search eval]])</f>
        <v>4.125</v>
      </c>
      <c r="K27" s="23">
        <v>1</v>
      </c>
      <c r="L27" s="23">
        <f>الجدول134[[#This Row],[HW(5)]]+الجدول134[[#This Row],[Eval(5)]]+الجدول134[[#This Row],[Bonus(1)]]</f>
        <v>9.75</v>
      </c>
      <c r="M27" s="26">
        <v>12.44</v>
      </c>
      <c r="N27" s="23">
        <f>الجدول134[[#This Row],[Total(10)]]+الجدول134[[#This Row],[Final Lab(20)]]</f>
        <v>22.189999999999998</v>
      </c>
    </row>
    <row r="28" spans="1:14" ht="15" x14ac:dyDescent="0.25">
      <c r="A28" s="22">
        <v>431001152</v>
      </c>
      <c r="B28" s="23">
        <v>4.75</v>
      </c>
      <c r="C28" s="23">
        <v>4.25</v>
      </c>
      <c r="D28" s="23">
        <v>0</v>
      </c>
      <c r="E28" s="23">
        <v>4.5</v>
      </c>
      <c r="F28" s="23">
        <v>5</v>
      </c>
      <c r="G28" s="23">
        <v>5</v>
      </c>
      <c r="H28" s="24">
        <v>5</v>
      </c>
      <c r="I28" s="23">
        <v>5</v>
      </c>
      <c r="J28" s="23">
        <f>AVERAGE(الجدول134[[#This Row],[Linked List eval]:[Sort and Search eval]])</f>
        <v>5</v>
      </c>
      <c r="K28" s="23">
        <v>1</v>
      </c>
      <c r="L28" s="23">
        <v>10</v>
      </c>
      <c r="M28" s="26">
        <v>20</v>
      </c>
      <c r="N28" s="23">
        <f>الجدول134[[#This Row],[Total(10)]]+الجدول134[[#This Row],[Final Lab(20)]]</f>
        <v>30</v>
      </c>
    </row>
    <row r="29" spans="1:14" ht="15" x14ac:dyDescent="0.25">
      <c r="A29" s="22">
        <v>430002775</v>
      </c>
      <c r="B29" s="23">
        <v>5</v>
      </c>
      <c r="C29" s="23">
        <v>5</v>
      </c>
      <c r="D29" s="23">
        <v>0</v>
      </c>
      <c r="E29" s="23">
        <v>5</v>
      </c>
      <c r="F29" s="23">
        <v>5</v>
      </c>
      <c r="G29" s="23">
        <v>0.5</v>
      </c>
      <c r="H29" s="24">
        <v>5</v>
      </c>
      <c r="I29" s="23">
        <v>5</v>
      </c>
      <c r="J29" s="23">
        <f>AVERAGE(الجدول134[[#This Row],[Linked List eval]:[Sort and Search eval]])</f>
        <v>3.875</v>
      </c>
      <c r="K29" s="23">
        <v>1</v>
      </c>
      <c r="L29" s="23">
        <f>الجدول134[[#This Row],[HW(5)]]+الجدول134[[#This Row],[Eval(5)]]+الجدول134[[#This Row],[Bonus(1)]]</f>
        <v>9.875</v>
      </c>
      <c r="M29" s="26">
        <v>19.559999999999999</v>
      </c>
      <c r="N29" s="23">
        <f>الجدول134[[#This Row],[Total(10)]]+الجدول134[[#This Row],[Final Lab(20)]]</f>
        <v>29.434999999999999</v>
      </c>
    </row>
    <row r="30" spans="1:14" ht="15" x14ac:dyDescent="0.25">
      <c r="A30" s="22">
        <v>431001429</v>
      </c>
      <c r="B30" s="25">
        <v>4.75</v>
      </c>
      <c r="C30" s="23">
        <v>4.5</v>
      </c>
      <c r="D30" s="23">
        <v>2.75</v>
      </c>
      <c r="E30" s="23">
        <v>4.625</v>
      </c>
      <c r="F30" s="23">
        <v>2.5</v>
      </c>
      <c r="G30" s="23">
        <v>4.5</v>
      </c>
      <c r="H30" s="24">
        <v>5</v>
      </c>
      <c r="I30" s="23">
        <v>5</v>
      </c>
      <c r="J30" s="23">
        <f>AVERAGE(الجدول134[[#This Row],[Linked List eval]:[Sort and Search eval]])</f>
        <v>4.25</v>
      </c>
      <c r="K30" s="23">
        <v>1</v>
      </c>
      <c r="L30" s="23">
        <f>الجدول134[[#This Row],[HW(5)]]+الجدول134[[#This Row],[Eval(5)]]+الجدول134[[#This Row],[Bonus(1)]]</f>
        <v>9.875</v>
      </c>
      <c r="M30" s="26">
        <v>16.190000000000001</v>
      </c>
      <c r="N30" s="23">
        <f>الجدول134[[#This Row],[Total(10)]]+الجدول134[[#This Row],[Final Lab(20)]]</f>
        <v>26.065000000000001</v>
      </c>
    </row>
  </sheetData>
  <pageMargins left="0.7" right="0.7" top="0.75" bottom="0.75" header="0.3" footer="0.3"/>
  <pageSetup paperSize="9" orientation="landscape" r:id="rId1"/>
  <headerFooter>
    <oddHeader>&amp;C&amp;"-,غامق"CS322 - 6C02 
Lab Grades (HW-Eval)</oddHead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3C02</vt:lpstr>
      <vt:lpstr>3C04</vt:lpstr>
      <vt:lpstr>6C02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Lujain</dc:creator>
  <cp:lastModifiedBy>Lujain</cp:lastModifiedBy>
  <cp:lastPrinted>2013-12-04T04:28:44Z</cp:lastPrinted>
  <dcterms:created xsi:type="dcterms:W3CDTF">2013-11-15T09:59:37Z</dcterms:created>
  <dcterms:modified xsi:type="dcterms:W3CDTF">2013-12-24T05:51:50Z</dcterms:modified>
</cp:coreProperties>
</file>